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10680" windowHeight="4620" firstSheet="1" activeTab="6"/>
  </bookViews>
  <sheets>
    <sheet name="DT-2014" sheetId="1" r:id="rId1"/>
    <sheet name="QT-2014" sheetId="2" r:id="rId2"/>
    <sheet name="DT .2015" sheetId="3" r:id="rId3"/>
    <sheet name="QT -2015" sheetId="4" r:id="rId4"/>
    <sheet name="DT-2016" sheetId="5" r:id="rId5"/>
    <sheet name="QT.2016" sheetId="6" r:id="rId6"/>
    <sheet name="DT.2017" sheetId="10" r:id="rId7"/>
    <sheet name="QT -2017" sheetId="7" r:id="rId8"/>
    <sheet name="QT2018" sheetId="8" r:id="rId9"/>
    <sheet name="Cong khai DT 2018" sheetId="9" r:id="rId10"/>
  </sheets>
  <externalReferences>
    <externalReference r:id="rId11"/>
    <externalReference r:id="rId12"/>
    <externalReference r:id="rId13"/>
    <externalReference r:id="rId14"/>
  </externalReferences>
  <calcPr calcId="144525"/>
</workbook>
</file>

<file path=xl/calcChain.xml><?xml version="1.0" encoding="utf-8"?>
<calcChain xmlns="http://schemas.openxmlformats.org/spreadsheetml/2006/main">
  <c r="E44" i="8"/>
  <c r="D44"/>
  <c r="C44"/>
  <c r="D42"/>
  <c r="D41"/>
  <c r="G40"/>
  <c r="F40"/>
  <c r="E40"/>
  <c r="C40"/>
  <c r="D40" s="1"/>
  <c r="G22"/>
  <c r="D22"/>
  <c r="C22" s="1"/>
  <c r="G21"/>
  <c r="E21"/>
  <c r="D21"/>
  <c r="C21" s="1"/>
  <c r="G20"/>
  <c r="G19" s="1"/>
  <c r="D20"/>
  <c r="C20" s="1"/>
  <c r="F19"/>
  <c r="F17"/>
  <c r="E17"/>
  <c r="C16"/>
  <c r="C15"/>
  <c r="C14"/>
  <c r="C13"/>
  <c r="C12" s="1"/>
  <c r="D12"/>
  <c r="C17" l="1"/>
  <c r="C19"/>
  <c r="D19" s="1"/>
  <c r="D17"/>
  <c r="E17" i="7" l="1"/>
  <c r="F17"/>
  <c r="G17"/>
  <c r="C17"/>
  <c r="E40"/>
  <c r="F40"/>
  <c r="G40"/>
  <c r="C40"/>
  <c r="D42"/>
  <c r="D41"/>
  <c r="D22"/>
  <c r="D20"/>
  <c r="D17" s="1"/>
  <c r="D15"/>
  <c r="D13"/>
  <c r="C12"/>
  <c r="D12" s="1"/>
  <c r="D145" i="6"/>
  <c r="C145"/>
  <c r="D37"/>
  <c r="D38"/>
  <c r="D41"/>
  <c r="D42"/>
  <c r="D45"/>
  <c r="D46"/>
  <c r="D49"/>
  <c r="D50"/>
  <c r="D53"/>
  <c r="D54"/>
  <c r="D57"/>
  <c r="D58"/>
  <c r="D61"/>
  <c r="D62"/>
  <c r="D65"/>
  <c r="D66"/>
  <c r="D69"/>
  <c r="D70"/>
  <c r="D73"/>
  <c r="D74"/>
  <c r="D77"/>
  <c r="D78"/>
  <c r="D81"/>
  <c r="D82"/>
  <c r="D85"/>
  <c r="D86"/>
  <c r="D89"/>
  <c r="D90"/>
  <c r="D93"/>
  <c r="D94"/>
  <c r="D97"/>
  <c r="D98"/>
  <c r="D101"/>
  <c r="D102"/>
  <c r="D105"/>
  <c r="D106"/>
  <c r="D108"/>
  <c r="D110"/>
  <c r="D112"/>
  <c r="D114"/>
  <c r="D116"/>
  <c r="D118"/>
  <c r="D119"/>
  <c r="D121"/>
  <c r="D122"/>
  <c r="D125"/>
  <c r="D126"/>
  <c r="D129"/>
  <c r="D130"/>
  <c r="D134"/>
  <c r="D138"/>
  <c r="D142"/>
  <c r="D32"/>
  <c r="D29"/>
  <c r="D16"/>
  <c r="D13"/>
  <c r="C36"/>
  <c r="D36" s="1"/>
  <c r="C37"/>
  <c r="C38"/>
  <c r="C39"/>
  <c r="D39" s="1"/>
  <c r="C40"/>
  <c r="D40" s="1"/>
  <c r="C41"/>
  <c r="C42"/>
  <c r="C43"/>
  <c r="D43" s="1"/>
  <c r="C44"/>
  <c r="D44" s="1"/>
  <c r="C45"/>
  <c r="C46"/>
  <c r="C47"/>
  <c r="D47" s="1"/>
  <c r="C48"/>
  <c r="D48" s="1"/>
  <c r="C49"/>
  <c r="C50"/>
  <c r="C51"/>
  <c r="D51" s="1"/>
  <c r="C52"/>
  <c r="D52" s="1"/>
  <c r="C53"/>
  <c r="C54"/>
  <c r="C55"/>
  <c r="D55" s="1"/>
  <c r="C56"/>
  <c r="D56" s="1"/>
  <c r="C57"/>
  <c r="C58"/>
  <c r="C59"/>
  <c r="D59" s="1"/>
  <c r="C60"/>
  <c r="D60" s="1"/>
  <c r="C61"/>
  <c r="C62"/>
  <c r="C63"/>
  <c r="D63" s="1"/>
  <c r="C64"/>
  <c r="D64" s="1"/>
  <c r="C65"/>
  <c r="C66"/>
  <c r="C67"/>
  <c r="D67" s="1"/>
  <c r="C68"/>
  <c r="D68" s="1"/>
  <c r="C69"/>
  <c r="C70"/>
  <c r="C71"/>
  <c r="D71" s="1"/>
  <c r="C72"/>
  <c r="D72" s="1"/>
  <c r="C73"/>
  <c r="C74"/>
  <c r="C75"/>
  <c r="D75" s="1"/>
  <c r="C76"/>
  <c r="D76" s="1"/>
  <c r="C77"/>
  <c r="C78"/>
  <c r="C79"/>
  <c r="D79" s="1"/>
  <c r="C80"/>
  <c r="D80" s="1"/>
  <c r="C81"/>
  <c r="C82"/>
  <c r="C83"/>
  <c r="D83" s="1"/>
  <c r="C84"/>
  <c r="D84" s="1"/>
  <c r="C85"/>
  <c r="C86"/>
  <c r="C87"/>
  <c r="D87" s="1"/>
  <c r="C88"/>
  <c r="D88" s="1"/>
  <c r="C89"/>
  <c r="C90"/>
  <c r="C91"/>
  <c r="D91" s="1"/>
  <c r="C92"/>
  <c r="D92" s="1"/>
  <c r="C93"/>
  <c r="C94"/>
  <c r="C95"/>
  <c r="D95" s="1"/>
  <c r="C96"/>
  <c r="D96" s="1"/>
  <c r="C97"/>
  <c r="C98"/>
  <c r="C99"/>
  <c r="D99" s="1"/>
  <c r="C100"/>
  <c r="D100" s="1"/>
  <c r="C101"/>
  <c r="C102"/>
  <c r="C103"/>
  <c r="D103" s="1"/>
  <c r="C104"/>
  <c r="D104" s="1"/>
  <c r="C105"/>
  <c r="C106"/>
  <c r="C107"/>
  <c r="D107" s="1"/>
  <c r="C133"/>
  <c r="D133" s="1"/>
  <c r="C134"/>
  <c r="C135"/>
  <c r="D135" s="1"/>
  <c r="C136"/>
  <c r="D136" s="1"/>
  <c r="C137"/>
  <c r="D137" s="1"/>
  <c r="C138"/>
  <c r="C139"/>
  <c r="D139" s="1"/>
  <c r="C140"/>
  <c r="D140" s="1"/>
  <c r="C141"/>
  <c r="D141" s="1"/>
  <c r="C142"/>
  <c r="C143"/>
  <c r="D143" s="1"/>
  <c r="C144"/>
  <c r="D144" s="1"/>
  <c r="C120"/>
  <c r="D120" s="1"/>
  <c r="C121"/>
  <c r="C122"/>
  <c r="C123"/>
  <c r="D123" s="1"/>
  <c r="C124"/>
  <c r="D124" s="1"/>
  <c r="C125"/>
  <c r="C126"/>
  <c r="C127"/>
  <c r="D127" s="1"/>
  <c r="C128"/>
  <c r="D128" s="1"/>
  <c r="C129"/>
  <c r="C130"/>
  <c r="C131"/>
  <c r="D131" s="1"/>
  <c r="C132"/>
  <c r="D132" s="1"/>
  <c r="C108"/>
  <c r="C109"/>
  <c r="D109" s="1"/>
  <c r="C110"/>
  <c r="C111"/>
  <c r="D111" s="1"/>
  <c r="C112"/>
  <c r="C113"/>
  <c r="D113" s="1"/>
  <c r="C114"/>
  <c r="C115"/>
  <c r="D115" s="1"/>
  <c r="C116"/>
  <c r="C117"/>
  <c r="D117" s="1"/>
  <c r="C118"/>
  <c r="F39" i="1"/>
  <c r="F44"/>
  <c r="D113" i="2"/>
  <c r="D116"/>
  <c r="D117"/>
  <c r="D118"/>
  <c r="C114"/>
  <c r="D114" s="1"/>
  <c r="C115"/>
  <c r="D115" s="1"/>
  <c r="C116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94"/>
  <c r="D94" s="1"/>
  <c r="C95"/>
  <c r="D95" s="1"/>
  <c r="C96"/>
  <c r="D96" s="1"/>
  <c r="C97"/>
  <c r="D97" s="1"/>
  <c r="C98"/>
  <c r="D98" s="1"/>
  <c r="C99"/>
  <c r="D99" s="1"/>
  <c r="C36"/>
  <c r="D36" s="1"/>
  <c r="D119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29" i="4"/>
  <c r="F40" i="3"/>
  <c r="G40" s="1"/>
  <c r="D110" i="4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89"/>
  <c r="E89" s="1"/>
  <c r="C36"/>
  <c r="D36" s="1"/>
  <c r="C86"/>
  <c r="D86" s="1"/>
  <c r="C88"/>
  <c r="D88" s="1"/>
  <c r="C87"/>
  <c r="D87" s="1"/>
  <c r="C54"/>
  <c r="D54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E48" s="1"/>
  <c r="E110" l="1"/>
  <c r="D40" i="7"/>
  <c r="C119" i="2"/>
</calcChain>
</file>

<file path=xl/sharedStrings.xml><?xml version="1.0" encoding="utf-8"?>
<sst xmlns="http://schemas.openxmlformats.org/spreadsheetml/2006/main" count="910" uniqueCount="303">
  <si>
    <t>Độc Lập Tự do Hạnh Phúc</t>
  </si>
  <si>
    <t>Đơn vị Trường THCS &amp; THPT Lý Văn Lâm</t>
  </si>
  <si>
    <t>Mã Chương</t>
  </si>
  <si>
    <t>THÔNG BÁO</t>
  </si>
  <si>
    <t>STT</t>
  </si>
  <si>
    <t>Chỉ tiêu</t>
  </si>
  <si>
    <t>Dự toán được giao</t>
  </si>
  <si>
    <t>Ghi Chú</t>
  </si>
  <si>
    <t>A</t>
  </si>
  <si>
    <t>Dự toán thu</t>
  </si>
  <si>
    <t>Tổng số thu</t>
  </si>
  <si>
    <t>I</t>
  </si>
  <si>
    <t>Thu phí ,lệ phí</t>
  </si>
  <si>
    <t>Học phí</t>
  </si>
  <si>
    <t>Thu hoạt động SX ,Cung ứng dịch vụ</t>
  </si>
  <si>
    <t>( Chi tiết )</t>
  </si>
  <si>
    <t>Thu sự nghiệp</t>
  </si>
  <si>
    <t xml:space="preserve">Học thêm </t>
  </si>
  <si>
    <t>Giữ xe</t>
  </si>
  <si>
    <t>II</t>
  </si>
  <si>
    <t>III</t>
  </si>
  <si>
    <t>Số được để lại chi theo chế độ</t>
  </si>
  <si>
    <t>Số thu nộp NSNN</t>
  </si>
  <si>
    <t>B</t>
  </si>
  <si>
    <t xml:space="preserve">Dự toán chi ngân sách </t>
  </si>
  <si>
    <t>Chi thanh toán cá nhân</t>
  </si>
  <si>
    <t>Chi nghiệp vụ chuyên môn</t>
  </si>
  <si>
    <t>Chi mua sắm,sữa chữa</t>
  </si>
  <si>
    <t>Chi khác</t>
  </si>
  <si>
    <t xml:space="preserve">Ngày      tháng       năm   </t>
  </si>
  <si>
    <t>Thủ trưởng đơn vị</t>
  </si>
  <si>
    <t>Cộng Hòa Xã hội Chủ Nghĩa Việt Nam</t>
  </si>
  <si>
    <t>Số liệu quyết toán được duyệt</t>
  </si>
  <si>
    <t>Số liệu báo cáo quyết toán</t>
  </si>
  <si>
    <t>Quyết toán thu</t>
  </si>
  <si>
    <t xml:space="preserve">Quyết toán chi ngân sách </t>
  </si>
  <si>
    <t>C</t>
  </si>
  <si>
    <t>Quyết toán chi nguồn khác</t>
  </si>
  <si>
    <t>6001</t>
  </si>
  <si>
    <t>6003</t>
  </si>
  <si>
    <t>6049</t>
  </si>
  <si>
    <t>6051</t>
  </si>
  <si>
    <t>6101</t>
  </si>
  <si>
    <t>6106</t>
  </si>
  <si>
    <t>6107</t>
  </si>
  <si>
    <t>6113</t>
  </si>
  <si>
    <t>6115</t>
  </si>
  <si>
    <t>6116</t>
  </si>
  <si>
    <t>6117</t>
  </si>
  <si>
    <t>6149</t>
  </si>
  <si>
    <t>6201</t>
  </si>
  <si>
    <t>6202</t>
  </si>
  <si>
    <t>6301</t>
  </si>
  <si>
    <t>6302</t>
  </si>
  <si>
    <t>6303</t>
  </si>
  <si>
    <t>6304</t>
  </si>
  <si>
    <t>6501</t>
  </si>
  <si>
    <t>6503</t>
  </si>
  <si>
    <t>6551</t>
  </si>
  <si>
    <t>6552</t>
  </si>
  <si>
    <t>6553</t>
  </si>
  <si>
    <t>6599</t>
  </si>
  <si>
    <t>6601</t>
  </si>
  <si>
    <t>6617</t>
  </si>
  <si>
    <t>6701</t>
  </si>
  <si>
    <t>6702</t>
  </si>
  <si>
    <t>6703</t>
  </si>
  <si>
    <t>6704</t>
  </si>
  <si>
    <t>6799</t>
  </si>
  <si>
    <t>6907</t>
  </si>
  <si>
    <t>6912</t>
  </si>
  <si>
    <t>6921</t>
  </si>
  <si>
    <t>6949</t>
  </si>
  <si>
    <t>7001</t>
  </si>
  <si>
    <t>7002</t>
  </si>
  <si>
    <t>7003</t>
  </si>
  <si>
    <t>7004</t>
  </si>
  <si>
    <t>7006</t>
  </si>
  <si>
    <t>7049</t>
  </si>
  <si>
    <t>7761</t>
  </si>
  <si>
    <t>7799</t>
  </si>
  <si>
    <t>7952</t>
  </si>
  <si>
    <t>7953</t>
  </si>
  <si>
    <t>7954</t>
  </si>
  <si>
    <t>7999</t>
  </si>
  <si>
    <t>9062</t>
  </si>
  <si>
    <t>9099</t>
  </si>
  <si>
    <t>Lương ngạch, bậc theo quỹ lương được duyệt</t>
  </si>
  <si>
    <t>Lương hợp đồng dài hạn</t>
  </si>
  <si>
    <t>Lương khác</t>
  </si>
  <si>
    <t>Tiền công trả cho lao động thường xuyên theo hợp đồng</t>
  </si>
  <si>
    <t>Phụ cấp chức vụ</t>
  </si>
  <si>
    <t>Phụ cấp thêm giờ</t>
  </si>
  <si>
    <t>Phụ cấp độc hại, nguy hiểm</t>
  </si>
  <si>
    <t>Phụ cấp theo nghề, theo công việc</t>
  </si>
  <si>
    <t>Phụ cấp thâm niên nghề</t>
  </si>
  <si>
    <t>Phụ cấp đặc biệt khác của ngành</t>
  </si>
  <si>
    <t>Phụ cấp thâm niên vượt khung</t>
  </si>
  <si>
    <t>Khác</t>
  </si>
  <si>
    <t>Thưởng thường xuyên theo định mức</t>
  </si>
  <si>
    <t>Thưởng đột xuất theo định mức</t>
  </si>
  <si>
    <t>Bảo hiểm xã hội</t>
  </si>
  <si>
    <t>Bảo hiểm y tế</t>
  </si>
  <si>
    <t>Kinh phí công đoàn</t>
  </si>
  <si>
    <t>Bảo hiểm thất nghiệp</t>
  </si>
  <si>
    <t>Chi thanh toán tiền điện</t>
  </si>
  <si>
    <t>Thanh toán tiền nhiên liệu</t>
  </si>
  <si>
    <t>văn phòng phẩm</t>
  </si>
  <si>
    <t>Mua sắm công cụ dụng cụ văn phòng</t>
  </si>
  <si>
    <t>Khoán văn phòng phẩm</t>
  </si>
  <si>
    <t>Vật tư văn phòng khác</t>
  </si>
  <si>
    <t>Cước phí điện thoại trong nước</t>
  </si>
  <si>
    <t>Cước phí Internet, phương tiện điện tử</t>
  </si>
  <si>
    <t>Tiền vé máy bay, tàu xe</t>
  </si>
  <si>
    <t>Phụ cấp công tác phí</t>
  </si>
  <si>
    <t>Tiền thuê phòng ngủ</t>
  </si>
  <si>
    <t>Khoán công tác phí</t>
  </si>
  <si>
    <t>Chi phí thuê mướn khác</t>
  </si>
  <si>
    <t>Nhà cửa</t>
  </si>
  <si>
    <t>Thiết bị tin học</t>
  </si>
  <si>
    <t>Đường điện, cấp thoát nước</t>
  </si>
  <si>
    <t>Các tài sản và công trình hạ tầng cơ sở khác</t>
  </si>
  <si>
    <t>Chi mua hàng hóa, vật tư dùng cho chuyên môn của từng ngành</t>
  </si>
  <si>
    <t>Trang thiết bị kỹ thuật chuyên dụng (không phải là tài sản cố định)</t>
  </si>
  <si>
    <t>Chi mua, in ấn, phô tô tài liệu chỉ dùng cho chuyên môn của ngành</t>
  </si>
  <si>
    <t>Đồng phục, trang phục</t>
  </si>
  <si>
    <t>Sách, tài liệu, chế độ dùng cho công tác chuyên môn của ngành</t>
  </si>
  <si>
    <t>Chi phí khác</t>
  </si>
  <si>
    <t>Chi tiếp khách</t>
  </si>
  <si>
    <t>Chi các khoản khác</t>
  </si>
  <si>
    <t>Chi lập quỹ phúc lợi của đơn vị sự nghiệp</t>
  </si>
  <si>
    <t>Chi lập quỹ khen thưởng của đơn vị sự nghiệp</t>
  </si>
  <si>
    <t>Chi lập quỹ phát triển hoạt động sự nghiệp của đơn vị sự nghiệp</t>
  </si>
  <si>
    <t>Tài sản khác</t>
  </si>
  <si>
    <t>9057</t>
  </si>
  <si>
    <t>9063</t>
  </si>
  <si>
    <t>Máy photocopy</t>
  </si>
  <si>
    <t>Loại 490 khoản 494 ( nguồn 13 )</t>
  </si>
  <si>
    <t>Loại 490 khoản 494  ( nguồn 12 )</t>
  </si>
  <si>
    <t>CÔNG KHAI QUYẾT TOÁN THU CHI NGUỒN NSNN , NGUỒN KHÁC NĂM 2015</t>
  </si>
  <si>
    <t>Quyết toán chi nguồn Học phí</t>
  </si>
  <si>
    <t>Điều hòa nhiệt độ</t>
  </si>
  <si>
    <t>nhà cửa</t>
  </si>
  <si>
    <t xml:space="preserve">Cộng </t>
  </si>
  <si>
    <t>CÔNG KHAI DỰ TOÁN THU CHI NĂM 2015</t>
  </si>
  <si>
    <t>Ngày     tháng    năm</t>
  </si>
  <si>
    <t>Loại 490 khoản 494 ( nguôn 13 )</t>
  </si>
  <si>
    <t>Loại 490 khoản 494 ( nguồn 12 )</t>
  </si>
  <si>
    <t>Loại 490 khoản 494 ( nguồn 14)</t>
  </si>
  <si>
    <t>CÔNG KHAI DỰ TOÁN THU CHI NĂM 2014</t>
  </si>
  <si>
    <t>Mã Chương 422</t>
  </si>
  <si>
    <t xml:space="preserve">        - Tiền lương</t>
  </si>
  <si>
    <t xml:space="preserve">           Lương ngạch. bậc theo quỹ lương được duyệt</t>
  </si>
  <si>
    <t xml:space="preserve">           Lương hợp đồng dài hạn</t>
  </si>
  <si>
    <t xml:space="preserve">        - Tiền công trả cho lao động thường xuyên theo hợp đồng</t>
  </si>
  <si>
    <t xml:space="preserve">           Tiền công trả cho lao động thường xuyên theo hợp đồng</t>
  </si>
  <si>
    <t xml:space="preserve">        - Phụ cấp lương</t>
  </si>
  <si>
    <t xml:space="preserve">           Phụ cấp chức vụ</t>
  </si>
  <si>
    <t xml:space="preserve">           Phụ cấp thêm giờ</t>
  </si>
  <si>
    <t xml:space="preserve">           Phụ cấp theo nghề. theo công việc</t>
  </si>
  <si>
    <t xml:space="preserve">           Phụ cấp thâm niên nghề</t>
  </si>
  <si>
    <t xml:space="preserve">           Phụ cấp đặc biệt khác của ngành</t>
  </si>
  <si>
    <t xml:space="preserve">           Phụ cấp thâm niên vượt khung</t>
  </si>
  <si>
    <t xml:space="preserve">           Khác</t>
  </si>
  <si>
    <t xml:space="preserve">        - Tiền thưởng</t>
  </si>
  <si>
    <t xml:space="preserve">           Thưởng thường xuyên theo định mức</t>
  </si>
  <si>
    <t xml:space="preserve">           Thưởng đột xuất theo định mức</t>
  </si>
  <si>
    <t xml:space="preserve">        - Các khoản đóng góp</t>
  </si>
  <si>
    <t xml:space="preserve">           Bảo hiểm xã hội</t>
  </si>
  <si>
    <t xml:space="preserve">           Bảo hiểm y tế</t>
  </si>
  <si>
    <t xml:space="preserve">           Kinh phí công đoàn</t>
  </si>
  <si>
    <t xml:space="preserve">           Bảo hiểm thất nghiệp</t>
  </si>
  <si>
    <t xml:space="preserve">        - Thanh toán dịch vụ công cộng</t>
  </si>
  <si>
    <t xml:space="preserve">           Chi thanh toán tiền điện</t>
  </si>
  <si>
    <t xml:space="preserve">           Thanh toán tiền vệ sinh môi trường</t>
  </si>
  <si>
    <t xml:space="preserve">        - Vật tư văn phòng</t>
  </si>
  <si>
    <t xml:space="preserve">           văn phòng phẩm</t>
  </si>
  <si>
    <t xml:space="preserve">           Mua sắm công cụ dụng cụ văn phòng</t>
  </si>
  <si>
    <t xml:space="preserve">           Vật tư văn phòng khác</t>
  </si>
  <si>
    <t xml:space="preserve">        - Thông tin. tuyên truyền. liên lạc</t>
  </si>
  <si>
    <t xml:space="preserve">           Cước phí điện thoại trong nước</t>
  </si>
  <si>
    <t xml:space="preserve">           Quảng cáo</t>
  </si>
  <si>
    <t xml:space="preserve">           Cước phí Internet. phương tiện điện tử</t>
  </si>
  <si>
    <t xml:space="preserve">        - Công tác phí</t>
  </si>
  <si>
    <t xml:space="preserve">           Tiền vé máy bay. tàu xe</t>
  </si>
  <si>
    <t xml:space="preserve">           Phụ cấp công tác phí</t>
  </si>
  <si>
    <t xml:space="preserve">           Tiền thuê phòng ngủ</t>
  </si>
  <si>
    <t xml:space="preserve">           Khoán công tác phí</t>
  </si>
  <si>
    <t xml:space="preserve">        - Chi phí thuê mướn</t>
  </si>
  <si>
    <t xml:space="preserve">           Thuê đào tạo lại cán bộ</t>
  </si>
  <si>
    <t xml:space="preserve">           Chi phí thuê mướn khác</t>
  </si>
  <si>
    <t xml:space="preserve">        - Sửa chữa tài sản phvụ công tác chuyên môn và duy tu bảo dưỡng các công trình cơ sở hạc tầng từ KPTX</t>
  </si>
  <si>
    <t xml:space="preserve">           Nhà cửa</t>
  </si>
  <si>
    <t xml:space="preserve">           Thiết bị tin học</t>
  </si>
  <si>
    <t xml:space="preserve">           Đường điện. cấp thoát nước</t>
  </si>
  <si>
    <t xml:space="preserve">           Các tài sản và công trình hạ tầng cơ sở khác</t>
  </si>
  <si>
    <t xml:space="preserve">        - Chi phí nghiệp vụ chuyên môn của từng ngành</t>
  </si>
  <si>
    <t xml:space="preserve">           Chi mua hàng hóa. vật tư dùng cho chuyên môn của từng ngành</t>
  </si>
  <si>
    <t xml:space="preserve">           Chi mua. in ấn. phô tô tài liệu chỉ dùng cho chuyên môn của ngành</t>
  </si>
  <si>
    <t xml:space="preserve">           Sách. tài liệu. chế độ dùng cho công tác chuyên môn của ngành</t>
  </si>
  <si>
    <t xml:space="preserve">           Chi phí khác</t>
  </si>
  <si>
    <t xml:space="preserve">        - Chi khác</t>
  </si>
  <si>
    <t xml:space="preserve">           Chi tiếp khách</t>
  </si>
  <si>
    <t xml:space="preserve">           Chi các khoản khác</t>
  </si>
  <si>
    <t xml:space="preserve">        - Mua sắm tài sản dùng cho công tác chuyên môn</t>
  </si>
  <si>
    <t xml:space="preserve">           Điều hòa nhiệt độ</t>
  </si>
  <si>
    <t xml:space="preserve">           Tài sản khác</t>
  </si>
  <si>
    <t xml:space="preserve">           Chi thanh toán hợp đồng thực hiện nghiệp vu chuyên môn</t>
  </si>
  <si>
    <t xml:space="preserve">           Máy photocopy</t>
  </si>
  <si>
    <t xml:space="preserve">II </t>
  </si>
  <si>
    <t>CÔNG KHAI QUYẾT TOÁN THU CHI NGUỒN NSNN , NGUỒN KHÁC NĂM 2014</t>
  </si>
  <si>
    <t>CÔNG KHAI QUYẾT TOÁN THU CHI NGUỒN NSNN , NGUỒN KHÁC NĂM 2016</t>
  </si>
  <si>
    <t xml:space="preserve">           Lương khác</t>
  </si>
  <si>
    <t xml:space="preserve">           Phụ cấp độc hại. nguy hiểm</t>
  </si>
  <si>
    <t xml:space="preserve">           Phụ cấp trực</t>
  </si>
  <si>
    <t xml:space="preserve">        - Phúc lợi tập thể</t>
  </si>
  <si>
    <t xml:space="preserve">           Tiền tàu xe nghỉ phép năm</t>
  </si>
  <si>
    <t xml:space="preserve">           Tiền nước uống</t>
  </si>
  <si>
    <t xml:space="preserve">        - Các khoản thanh toán khác cho cá nhân</t>
  </si>
  <si>
    <t xml:space="preserve">           Trợ cấp. phụ cấp khác</t>
  </si>
  <si>
    <t xml:space="preserve">           Khoán văn phòng phẩm</t>
  </si>
  <si>
    <t xml:space="preserve">           Khoán điện thoại</t>
  </si>
  <si>
    <t xml:space="preserve">           Máy bơm nước</t>
  </si>
  <si>
    <t xml:space="preserve">           Bảo trì và hờn thiện phần mềm máy tính</t>
  </si>
  <si>
    <t xml:space="preserve">           Trang thiết bị kỹ thuật chuyên dụng (không phải là tài sản cố định)</t>
  </si>
  <si>
    <t xml:space="preserve">           Đồng phục. trang phục</t>
  </si>
  <si>
    <t xml:space="preserve">           Chi hỗ trợ khác</t>
  </si>
  <si>
    <t xml:space="preserve">        - Chi lập các quỹ của đơn vị thực hiện khoán chi và đơn vị sự nghiệp có thu</t>
  </si>
  <si>
    <t xml:space="preserve">           Chi lập quỹ phúc lợi của đơn vị sự nghiệp</t>
  </si>
  <si>
    <t xml:space="preserve">           Chi lập quỹ khen thưởng của đơn vị sự nghiệp</t>
  </si>
  <si>
    <t xml:space="preserve">           Chi lập quỹ phát triển hoạt động sự nghiệp của đơn vị sự nghiệp</t>
  </si>
  <si>
    <t xml:space="preserve">        - Mua. đầu tư tài sản vô hình</t>
  </si>
  <si>
    <t xml:space="preserve">           Mua phần mềm máy tính</t>
  </si>
  <si>
    <t>Loại 520 khoản 528  ( nguồn 12 )</t>
  </si>
  <si>
    <t xml:space="preserve">           Trang thiết bị kỹ thuật chuyên dụng</t>
  </si>
  <si>
    <t xml:space="preserve">Chi Nguồn thu  khác </t>
  </si>
  <si>
    <t>Loại 520 khoản 528 ( nguồn 12 )</t>
  </si>
  <si>
    <t xml:space="preserve"> Biểu số 4 - Ban hành kèm theo Thông tư số 61/2017/TT-BTC ngày 15 tháng 6 năm 2017 của Bộ Tài chính</t>
  </si>
  <si>
    <t>(Dùng cho đơn vị dự toán cấp trên và đơn vị</t>
  </si>
  <si>
    <t xml:space="preserve"> dự toán sử dụng ngân sách nhà nước)</t>
  </si>
  <si>
    <t>Số 
TT</t>
  </si>
  <si>
    <t>Nội dung</t>
  </si>
  <si>
    <t>Số liệu
 báo cáo
 quyết toán</t>
  </si>
  <si>
    <t>Số liệu quyết toán
 được duyệt</t>
  </si>
  <si>
    <t>Trong đó</t>
  </si>
  <si>
    <t>Quỹ 
lương</t>
  </si>
  <si>
    <t>Mua sắm, 
sửa chữa</t>
  </si>
  <si>
    <t>Trích lập các quỹ</t>
  </si>
  <si>
    <t>Quyết toán thu, chi, nộp thuế</t>
  </si>
  <si>
    <t xml:space="preserve"> Số thu từ nguồn thu </t>
  </si>
  <si>
    <t>Dạy thêm, học thêm</t>
  </si>
  <si>
    <t>Nhà xe, căn tin</t>
  </si>
  <si>
    <t>Chăm sóc sức khỏe ban đầu</t>
  </si>
  <si>
    <t xml:space="preserve">Chi từ nguồn thu </t>
  </si>
  <si>
    <t xml:space="preserve">Chi sự nghiệp </t>
  </si>
  <si>
    <t>a</t>
  </si>
  <si>
    <t xml:space="preserve"> Kinh phí nhiệm vụ thường xuyên</t>
  </si>
  <si>
    <t>- Học phí</t>
  </si>
  <si>
    <t>- Dạy thêm, học thêm</t>
  </si>
  <si>
    <t>- Nhà xe, căn tin</t>
  </si>
  <si>
    <t>- Chăm sóc sức khỏe ban đầu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</si>
  <si>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</si>
  <si>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</si>
  <si>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</si>
  <si>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</si>
  <si>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</si>
  <si>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nộp thuế</t>
  </si>
  <si>
    <t>Thuế TNDN</t>
  </si>
  <si>
    <t>Thuế môn bài</t>
  </si>
  <si>
    <t>………………</t>
  </si>
  <si>
    <t>Dự toán chi ngân sách nhà nước</t>
  </si>
  <si>
    <t>1.1</t>
  </si>
  <si>
    <t>1.2</t>
  </si>
  <si>
    <t>Chi sự nghiệp giáo dục, đào tạo, dạy nghề</t>
  </si>
  <si>
    <t xml:space="preserve">Kinh phí nhiệm vụ không thường xuyên 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</si>
  <si>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</si>
  <si>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</si>
  <si>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</si>
  <si>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</si>
  <si>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Ngày     tháng     năm</t>
  </si>
  <si>
    <t xml:space="preserve">  Đơn vị:Trường THCS THPT Lý Văn Lâm</t>
  </si>
  <si>
    <t xml:space="preserve"> Chương:422</t>
  </si>
  <si>
    <t xml:space="preserve"> QUYẾT TOÁN THU - CHI NGUỒN NSNN, NGUỒN KHÁC năm 2017</t>
  </si>
  <si>
    <t>(Kèm theo Quyết định số    /QĐ- … ngày06/04/2018của Trường THCS &amp; THPT Lý Văn Lâm. )</t>
  </si>
  <si>
    <t xml:space="preserve">          ĐV tính:  đồng</t>
  </si>
  <si>
    <t xml:space="preserve"> QUYẾT TOÁN THU - CHI NGUỒN NSNN, NGUỒN KHÁC năm 2018</t>
  </si>
  <si>
    <t>Kinh phí tạm ứng 2019</t>
  </si>
  <si>
    <t>Kinh phí tạm ứng 2019 ( 27)</t>
  </si>
  <si>
    <t xml:space="preserve"> Biểu số 2 - Ban hành kèm theo Thông tư số 90/2017/TT-BTC ngày 28 tháng 9 năm 2018 của Bộ Tài chính</t>
  </si>
  <si>
    <t>(Dùng cho đơn vị sử dụng ngân sách)</t>
  </si>
  <si>
    <t>Đvt: Triệu đồng</t>
  </si>
  <si>
    <t xml:space="preserve">Số 
TT </t>
  </si>
  <si>
    <t>Tổng số thu, chi, nộp ngân sách phí, lệ phí</t>
  </si>
  <si>
    <t>*</t>
  </si>
  <si>
    <t xml:space="preserve">  Đơn vị:Trường THCS &amp;THPT Lý Văn Lâm</t>
  </si>
  <si>
    <t>(Kèm theo Quyết định số    /QĐ- … ngày…/…/….của hiệu trưởng trường Lý Văn Lâm)</t>
  </si>
  <si>
    <t>(Kèm theo Quyết định số    /QĐ- … ngày     /      /    của Trường THCS &amp; THPT Lý Văn Lâm. )</t>
  </si>
  <si>
    <t>Chi đãm bảo xã hội</t>
  </si>
  <si>
    <t xml:space="preserve">Năm 2018 trích quỹ CCTL </t>
  </si>
  <si>
    <t>Năm 2018 chi Quỹ CCTL</t>
  </si>
  <si>
    <t xml:space="preserve">Kế toán </t>
  </si>
  <si>
    <t>DỰ TOÁN THU- CHI NGÂN SÁCH NHÀ NƯỚC  NĂM 2018</t>
  </si>
  <si>
    <t>DỰ TOÁN THU- CHI NGÂN SÁCH NHÀ NƯỚC  NĂM 2017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</si>
</sst>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_-* #,##0_-;\-* #,##0_-;_-* &quot;-&quot;??_-;_-@_-"/>
    <numFmt numFmtId="166" formatCode="#"/>
    <numFmt numFmtId="167" formatCode="_(* #,##0_);_(* \(#,##0\);_(* &quot;-&quot;??_);_(@_)"/>
    <numFmt numFmtId="168" formatCode="0.0"/>
  </numFmts>
  <fonts count="30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indexed="8"/>
      <name val="Cambria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Arial"/>
      <family val="2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i/>
      <sz val="13"/>
      <color indexed="8"/>
      <name val="Cambria"/>
      <family val="1"/>
      <charset val="163"/>
    </font>
    <font>
      <b/>
      <sz val="13"/>
      <color indexed="8"/>
      <name val="Cambria"/>
      <family val="1"/>
      <charset val="163"/>
    </font>
    <font>
      <i/>
      <sz val="10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b/>
      <sz val="10"/>
      <color indexed="8"/>
      <name val="Times New Roman"/>
      <family val="1"/>
      <charset val="163"/>
    </font>
    <font>
      <sz val="10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1"/>
      <color indexed="8"/>
      <name val="Cambria"/>
      <family val="1"/>
      <charset val="163"/>
    </font>
    <font>
      <i/>
      <sz val="10"/>
      <color theme="1"/>
      <name val="Times New Roman"/>
      <family val="1"/>
    </font>
    <font>
      <sz val="10"/>
      <color indexed="8"/>
      <name val="Arial"/>
      <family val="2"/>
      <charset val="163"/>
    </font>
    <font>
      <i/>
      <sz val="10"/>
      <color indexed="8"/>
      <name val="Cambria"/>
      <family val="1"/>
      <charset val="163"/>
    </font>
    <font>
      <b/>
      <sz val="10"/>
      <color indexed="8"/>
      <name val="Cambria"/>
      <family val="1"/>
      <charset val="163"/>
    </font>
    <font>
      <sz val="10"/>
      <color indexed="8"/>
      <name val="Cambria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2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7" fontId="0" fillId="0" borderId="1" xfId="0" applyNumberFormat="1" applyBorder="1"/>
    <xf numFmtId="167" fontId="8" fillId="0" borderId="1" xfId="0" applyNumberFormat="1" applyFont="1" applyBorder="1"/>
    <xf numFmtId="165" fontId="8" fillId="0" borderId="1" xfId="1" applyNumberFormat="1" applyFont="1" applyBorder="1"/>
    <xf numFmtId="165" fontId="10" fillId="0" borderId="1" xfId="1" applyNumberFormat="1" applyFont="1" applyBorder="1"/>
    <xf numFmtId="167" fontId="10" fillId="0" borderId="1" xfId="0" applyNumberFormat="1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167" fontId="8" fillId="0" borderId="1" xfId="0" applyNumberFormat="1" applyFont="1" applyBorder="1" applyAlignment="1">
      <alignment wrapText="1"/>
    </xf>
    <xf numFmtId="166" fontId="5" fillId="0" borderId="1" xfId="0" applyNumberFormat="1" applyFont="1" applyFill="1" applyBorder="1" applyAlignment="1" applyProtection="1">
      <alignment horizontal="left" vertical="center" wrapText="1"/>
    </xf>
    <xf numFmtId="167" fontId="9" fillId="0" borderId="1" xfId="0" applyNumberFormat="1" applyFont="1" applyBorder="1" applyAlignment="1">
      <alignment wrapText="1"/>
    </xf>
    <xf numFmtId="167" fontId="10" fillId="0" borderId="1" xfId="0" applyNumberFormat="1" applyFont="1" applyBorder="1"/>
    <xf numFmtId="167" fontId="2" fillId="0" borderId="1" xfId="0" applyNumberFormat="1" applyFont="1" applyBorder="1"/>
    <xf numFmtId="0" fontId="8" fillId="0" borderId="0" xfId="0" applyFont="1"/>
    <xf numFmtId="0" fontId="2" fillId="0" borderId="0" xfId="0" applyFont="1"/>
    <xf numFmtId="165" fontId="9" fillId="0" borderId="1" xfId="0" applyNumberFormat="1" applyFont="1" applyBorder="1"/>
    <xf numFmtId="0" fontId="9" fillId="0" borderId="1" xfId="0" applyFont="1" applyBorder="1"/>
    <xf numFmtId="166" fontId="6" fillId="0" borderId="1" xfId="0" applyNumberFormat="1" applyFont="1" applyFill="1" applyBorder="1" applyAlignment="1" applyProtection="1">
      <alignment horizontal="left" vertical="center" wrapText="1"/>
    </xf>
    <xf numFmtId="167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165" fontId="6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/>
    <xf numFmtId="165" fontId="5" fillId="0" borderId="1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justify" vertical="top" wrapText="1"/>
    </xf>
    <xf numFmtId="165" fontId="5" fillId="0" borderId="1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vertical="center"/>
    </xf>
    <xf numFmtId="165" fontId="9" fillId="0" borderId="1" xfId="1" applyNumberFormat="1" applyFont="1" applyBorder="1"/>
    <xf numFmtId="165" fontId="6" fillId="0" borderId="1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right"/>
    </xf>
    <xf numFmtId="0" fontId="21" fillId="0" borderId="1" xfId="0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21" fillId="0" borderId="1" xfId="0" quotePrefix="1" applyFont="1" applyFill="1" applyBorder="1" applyProtection="1">
      <protection locked="0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68" fontId="2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12" fillId="0" borderId="0" xfId="0" applyFont="1" applyAlignment="1"/>
    <xf numFmtId="165" fontId="5" fillId="0" borderId="1" xfId="1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4" fillId="0" borderId="0" xfId="0" applyFont="1"/>
    <xf numFmtId="3" fontId="24" fillId="0" borderId="0" xfId="0" applyNumberFormat="1" applyFont="1" applyAlignment="1">
      <alignment horizontal="center"/>
    </xf>
    <xf numFmtId="0" fontId="25" fillId="0" borderId="0" xfId="0" applyFont="1"/>
    <xf numFmtId="0" fontId="20" fillId="0" borderId="0" xfId="0" applyFont="1"/>
    <xf numFmtId="0" fontId="26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vertical="center"/>
    </xf>
    <xf numFmtId="0" fontId="29" fillId="0" borderId="0" xfId="0" applyFont="1"/>
    <xf numFmtId="3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28" fillId="0" borderId="1" xfId="0" applyNumberFormat="1" applyFont="1" applyBorder="1"/>
    <xf numFmtId="0" fontId="28" fillId="0" borderId="0" xfId="0" applyFont="1"/>
    <xf numFmtId="1" fontId="29" fillId="0" borderId="1" xfId="0" applyNumberFormat="1" applyFont="1" applyBorder="1"/>
    <xf numFmtId="1" fontId="28" fillId="0" borderId="1" xfId="0" applyNumberFormat="1" applyFont="1" applyBorder="1"/>
    <xf numFmtId="0" fontId="8" fillId="0" borderId="1" xfId="0" applyFont="1" applyBorder="1"/>
    <xf numFmtId="165" fontId="29" fillId="0" borderId="1" xfId="1" applyNumberFormat="1" applyFont="1" applyBorder="1"/>
    <xf numFmtId="0" fontId="19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165" fontId="25" fillId="0" borderId="0" xfId="1" applyNumberFormat="1" applyFont="1"/>
    <xf numFmtId="0" fontId="10" fillId="0" borderId="0" xfId="0" applyFont="1"/>
    <xf numFmtId="0" fontId="19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8" fillId="0" borderId="2" xfId="0" applyFont="1" applyBorder="1" applyAlignment="1">
      <alignment horizontal="right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/Downloads/Report%20B02_2H_Tiet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/Downloads/Report%2002_SDKP&#272;VDT1-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Report%20B02_2H_Tiet2016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/Downloads/Report%20B02_2H_Tiet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02_2H_Tiet"/>
    </sheetNames>
    <sheetDataSet>
      <sheetData sheetId="0">
        <row r="12">
          <cell r="U12">
            <v>71327000</v>
          </cell>
        </row>
        <row r="13">
          <cell r="U13">
            <v>2800000</v>
          </cell>
        </row>
        <row r="14">
          <cell r="U14">
            <v>2800000</v>
          </cell>
        </row>
        <row r="15">
          <cell r="U15">
            <v>285000</v>
          </cell>
        </row>
        <row r="16">
          <cell r="U16">
            <v>285000</v>
          </cell>
        </row>
        <row r="17">
          <cell r="U17">
            <v>7942000</v>
          </cell>
        </row>
        <row r="18">
          <cell r="U18">
            <v>272000</v>
          </cell>
        </row>
        <row r="19">
          <cell r="U19">
            <v>670000</v>
          </cell>
        </row>
        <row r="20">
          <cell r="U20">
            <v>7000000</v>
          </cell>
        </row>
        <row r="21">
          <cell r="U21">
            <v>60300000</v>
          </cell>
        </row>
        <row r="22">
          <cell r="U22">
            <v>24800000</v>
          </cell>
        </row>
        <row r="23">
          <cell r="U23">
            <v>35500000</v>
          </cell>
        </row>
        <row r="24">
          <cell r="P24">
            <v>6387038665</v>
          </cell>
        </row>
        <row r="25">
          <cell r="P25">
            <v>3266717169</v>
          </cell>
        </row>
        <row r="26">
          <cell r="P26">
            <v>2779769220</v>
          </cell>
        </row>
        <row r="27">
          <cell r="P27">
            <v>486947949</v>
          </cell>
        </row>
        <row r="28">
          <cell r="P28">
            <v>100993000</v>
          </cell>
        </row>
        <row r="29">
          <cell r="P29">
            <v>100993000</v>
          </cell>
        </row>
        <row r="30">
          <cell r="P30">
            <v>1630740010</v>
          </cell>
          <cell r="AB30">
            <v>52180000</v>
          </cell>
        </row>
        <row r="31">
          <cell r="P31">
            <v>49047500</v>
          </cell>
        </row>
        <row r="32">
          <cell r="P32" t="str">
            <v/>
          </cell>
          <cell r="AB32">
            <v>44509000</v>
          </cell>
        </row>
        <row r="33">
          <cell r="P33">
            <v>14145000</v>
          </cell>
        </row>
        <row r="34">
          <cell r="P34">
            <v>451355177</v>
          </cell>
        </row>
        <row r="35">
          <cell r="P35">
            <v>976383751</v>
          </cell>
        </row>
        <row r="36">
          <cell r="P36">
            <v>9049582</v>
          </cell>
        </row>
        <row r="37">
          <cell r="P37">
            <v>130759000</v>
          </cell>
          <cell r="AB37">
            <v>7671000</v>
          </cell>
        </row>
        <row r="38">
          <cell r="P38">
            <v>103250000</v>
          </cell>
        </row>
        <row r="39">
          <cell r="P39">
            <v>94200000</v>
          </cell>
        </row>
        <row r="40">
          <cell r="P40">
            <v>7450000</v>
          </cell>
        </row>
        <row r="41">
          <cell r="P41">
            <v>1600000</v>
          </cell>
        </row>
        <row r="42">
          <cell r="P42">
            <v>916799863</v>
          </cell>
        </row>
        <row r="43">
          <cell r="P43">
            <v>689818502</v>
          </cell>
        </row>
        <row r="44">
          <cell r="P44">
            <v>115055833</v>
          </cell>
        </row>
        <row r="45">
          <cell r="P45">
            <v>74685305</v>
          </cell>
        </row>
        <row r="46">
          <cell r="P46">
            <v>37240223</v>
          </cell>
        </row>
        <row r="47">
          <cell r="P47">
            <v>30647711</v>
          </cell>
        </row>
        <row r="48">
          <cell r="P48">
            <v>25587711</v>
          </cell>
        </row>
        <row r="49">
          <cell r="P49">
            <v>360000</v>
          </cell>
        </row>
        <row r="50">
          <cell r="P50">
            <v>4700000</v>
          </cell>
        </row>
        <row r="51">
          <cell r="P51">
            <v>139048000</v>
          </cell>
        </row>
        <row r="52">
          <cell r="P52">
            <v>27399000</v>
          </cell>
        </row>
        <row r="53">
          <cell r="P53">
            <v>87859000</v>
          </cell>
        </row>
        <row r="54">
          <cell r="P54">
            <v>23790000</v>
          </cell>
        </row>
        <row r="55">
          <cell r="P55">
            <v>2578612</v>
          </cell>
        </row>
        <row r="56">
          <cell r="P56">
            <v>860852</v>
          </cell>
        </row>
        <row r="57">
          <cell r="P57">
            <v>341000</v>
          </cell>
        </row>
        <row r="58">
          <cell r="P58">
            <v>1376760</v>
          </cell>
        </row>
        <row r="59">
          <cell r="P59">
            <v>40020000</v>
          </cell>
        </row>
        <row r="60">
          <cell r="P60">
            <v>12440000</v>
          </cell>
        </row>
        <row r="61">
          <cell r="P61">
            <v>4600000</v>
          </cell>
        </row>
        <row r="62">
          <cell r="P62">
            <v>4600000</v>
          </cell>
        </row>
        <row r="63">
          <cell r="P63">
            <v>18380000</v>
          </cell>
        </row>
        <row r="64">
          <cell r="P64">
            <v>3120000</v>
          </cell>
        </row>
        <row r="65">
          <cell r="P65">
            <v>2500000</v>
          </cell>
        </row>
        <row r="66">
          <cell r="P66">
            <v>620000</v>
          </cell>
        </row>
        <row r="67">
          <cell r="P67">
            <v>51049000</v>
          </cell>
        </row>
        <row r="68">
          <cell r="P68">
            <v>22914000</v>
          </cell>
        </row>
        <row r="69">
          <cell r="P69">
            <v>3900000</v>
          </cell>
        </row>
        <row r="70">
          <cell r="P70">
            <v>9062000</v>
          </cell>
        </row>
        <row r="71">
          <cell r="P71">
            <v>15173000</v>
          </cell>
        </row>
        <row r="72">
          <cell r="P72">
            <v>80800300</v>
          </cell>
        </row>
        <row r="73">
          <cell r="P73">
            <v>6294000</v>
          </cell>
        </row>
        <row r="74">
          <cell r="P74">
            <v>10016000</v>
          </cell>
        </row>
        <row r="75">
          <cell r="P75">
            <v>24417300</v>
          </cell>
        </row>
        <row r="76">
          <cell r="P76">
            <v>40073000</v>
          </cell>
        </row>
        <row r="77">
          <cell r="P77">
            <v>14815000</v>
          </cell>
        </row>
        <row r="78">
          <cell r="P78">
            <v>6541000</v>
          </cell>
        </row>
        <row r="79">
          <cell r="P79">
            <v>8274000</v>
          </cell>
        </row>
        <row r="80">
          <cell r="P80">
            <v>6460000</v>
          </cell>
        </row>
        <row r="81">
          <cell r="P81">
            <v>6460000</v>
          </cell>
        </row>
        <row r="84">
          <cell r="P84">
            <v>383850000</v>
          </cell>
        </row>
        <row r="85">
          <cell r="P85">
            <v>46850000</v>
          </cell>
        </row>
        <row r="86">
          <cell r="P86">
            <v>46850000</v>
          </cell>
        </row>
        <row r="87">
          <cell r="P87">
            <v>337000000</v>
          </cell>
        </row>
        <row r="88">
          <cell r="P88">
            <v>187000000</v>
          </cell>
        </row>
        <row r="89">
          <cell r="P89">
            <v>150000000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SDKPĐVDT1"/>
    </sheetNames>
    <sheetDataSet>
      <sheetData sheetId="0">
        <row r="18">
          <cell r="AP18" t="str">
            <v>296 442 000</v>
          </cell>
        </row>
        <row r="21">
          <cell r="AP21" t="str">
            <v>8 234 397 335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02_2H_Tiet"/>
    </sheetNames>
    <sheetDataSet>
      <sheetData sheetId="0">
        <row r="25">
          <cell r="P25">
            <v>9161728000</v>
          </cell>
        </row>
        <row r="26">
          <cell r="P26">
            <v>4556363460</v>
          </cell>
        </row>
        <row r="27">
          <cell r="P27">
            <v>3666445290</v>
          </cell>
        </row>
        <row r="28">
          <cell r="P28">
            <v>889918170</v>
          </cell>
        </row>
        <row r="29">
          <cell r="P29" t="str">
            <v/>
          </cell>
        </row>
        <row r="30">
          <cell r="P30">
            <v>91319030</v>
          </cell>
        </row>
        <row r="31">
          <cell r="P31">
            <v>91319030</v>
          </cell>
        </row>
        <row r="32">
          <cell r="P32">
            <v>2302320379</v>
          </cell>
        </row>
        <row r="33">
          <cell r="P33">
            <v>66223600</v>
          </cell>
        </row>
        <row r="34">
          <cell r="P34">
            <v>267504300</v>
          </cell>
        </row>
        <row r="35">
          <cell r="P35">
            <v>2600000</v>
          </cell>
        </row>
        <row r="36">
          <cell r="P36">
            <v>19048000</v>
          </cell>
        </row>
        <row r="37">
          <cell r="P37">
            <v>14630000</v>
          </cell>
        </row>
        <row r="38">
          <cell r="P38">
            <v>553527437</v>
          </cell>
        </row>
        <row r="39">
          <cell r="P39">
            <v>1355093198</v>
          </cell>
        </row>
        <row r="40">
          <cell r="P40">
            <v>21993844</v>
          </cell>
        </row>
        <row r="41">
          <cell r="P41">
            <v>1700000</v>
          </cell>
        </row>
        <row r="42">
          <cell r="P42">
            <v>3085000</v>
          </cell>
        </row>
        <row r="43">
          <cell r="P43">
            <v>1620000</v>
          </cell>
        </row>
        <row r="44">
          <cell r="P44">
            <v>1465000</v>
          </cell>
        </row>
        <row r="45">
          <cell r="P45">
            <v>1287206324</v>
          </cell>
        </row>
        <row r="46">
          <cell r="P46">
            <v>973819929</v>
          </cell>
        </row>
        <row r="47">
          <cell r="P47">
            <v>157842818</v>
          </cell>
        </row>
        <row r="48">
          <cell r="P48">
            <v>104126450</v>
          </cell>
        </row>
        <row r="49">
          <cell r="P49">
            <v>51417127</v>
          </cell>
        </row>
        <row r="50">
          <cell r="P50">
            <v>14850000</v>
          </cell>
        </row>
        <row r="51">
          <cell r="P51">
            <v>14850000</v>
          </cell>
        </row>
        <row r="52">
          <cell r="P52">
            <v>76883103</v>
          </cell>
        </row>
        <row r="53">
          <cell r="P53">
            <v>76883103</v>
          </cell>
        </row>
        <row r="54">
          <cell r="P54">
            <v>71890000</v>
          </cell>
        </row>
        <row r="55">
          <cell r="P55">
            <v>6074000</v>
          </cell>
        </row>
        <row r="56">
          <cell r="P56">
            <v>7755000</v>
          </cell>
        </row>
        <row r="57">
          <cell r="P57">
            <v>42390000</v>
          </cell>
        </row>
        <row r="58">
          <cell r="P58">
            <v>15671000</v>
          </cell>
        </row>
        <row r="59">
          <cell r="P59">
            <v>15785496</v>
          </cell>
        </row>
        <row r="60">
          <cell r="P60">
            <v>210216</v>
          </cell>
        </row>
        <row r="61">
          <cell r="P61">
            <v>2975280</v>
          </cell>
        </row>
        <row r="62">
          <cell r="P62">
            <v>12600000</v>
          </cell>
        </row>
        <row r="63">
          <cell r="P63">
            <v>33762000</v>
          </cell>
        </row>
        <row r="64">
          <cell r="P64">
            <v>9712000</v>
          </cell>
        </row>
        <row r="65">
          <cell r="P65">
            <v>5210000</v>
          </cell>
        </row>
        <row r="66">
          <cell r="P66">
            <v>900000</v>
          </cell>
        </row>
        <row r="67">
          <cell r="P67">
            <v>17940000</v>
          </cell>
        </row>
        <row r="68">
          <cell r="P68">
            <v>16522000</v>
          </cell>
        </row>
        <row r="69">
          <cell r="P69">
            <v>1126000</v>
          </cell>
        </row>
        <row r="70">
          <cell r="P70">
            <v>15396000</v>
          </cell>
        </row>
        <row r="71">
          <cell r="P71">
            <v>78141000</v>
          </cell>
        </row>
        <row r="72">
          <cell r="P72">
            <v>35119000</v>
          </cell>
        </row>
        <row r="73">
          <cell r="P73">
            <v>18098000</v>
          </cell>
        </row>
        <row r="74">
          <cell r="P74">
            <v>4215000</v>
          </cell>
        </row>
        <row r="75">
          <cell r="P75">
            <v>3350000</v>
          </cell>
        </row>
        <row r="76">
          <cell r="P76">
            <v>9418000</v>
          </cell>
        </row>
        <row r="77">
          <cell r="P77">
            <v>7941000</v>
          </cell>
        </row>
        <row r="78">
          <cell r="P78">
            <v>214835000</v>
          </cell>
        </row>
        <row r="79">
          <cell r="P79">
            <v>1680000</v>
          </cell>
        </row>
        <row r="80">
          <cell r="P80">
            <v>14710000</v>
          </cell>
        </row>
        <row r="81">
          <cell r="P81">
            <v>31083000</v>
          </cell>
        </row>
        <row r="82">
          <cell r="P82">
            <v>4900000</v>
          </cell>
        </row>
        <row r="83">
          <cell r="P83">
            <v>2109000</v>
          </cell>
        </row>
        <row r="84">
          <cell r="P84">
            <v>131820000</v>
          </cell>
        </row>
        <row r="85">
          <cell r="P85">
            <v>28533000</v>
          </cell>
        </row>
        <row r="86">
          <cell r="P86">
            <v>46611000</v>
          </cell>
        </row>
        <row r="87">
          <cell r="P87">
            <v>22270000</v>
          </cell>
        </row>
        <row r="88">
          <cell r="P88">
            <v>12546000</v>
          </cell>
        </row>
        <row r="89">
          <cell r="P89">
            <v>11795000</v>
          </cell>
        </row>
        <row r="90">
          <cell r="P90">
            <v>343254208</v>
          </cell>
        </row>
        <row r="91">
          <cell r="P91">
            <v>68650841</v>
          </cell>
        </row>
        <row r="92">
          <cell r="P92">
            <v>34325421</v>
          </cell>
        </row>
        <row r="93">
          <cell r="P93">
            <v>68650841</v>
          </cell>
        </row>
        <row r="94">
          <cell r="P94">
            <v>171627105</v>
          </cell>
        </row>
        <row r="95">
          <cell r="P95">
            <v>8900000</v>
          </cell>
        </row>
        <row r="96">
          <cell r="P96">
            <v>8900000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2_2H_Tiet"/>
    </sheetNames>
    <sheetDataSet>
      <sheetData sheetId="0">
        <row r="12">
          <cell r="U12">
            <v>107602000</v>
          </cell>
        </row>
        <row r="13">
          <cell r="U13">
            <v>6200000</v>
          </cell>
        </row>
        <row r="14">
          <cell r="U14">
            <v>6200000</v>
          </cell>
        </row>
        <row r="15">
          <cell r="U15">
            <v>8460000</v>
          </cell>
        </row>
        <row r="16">
          <cell r="U16">
            <v>8460000</v>
          </cell>
        </row>
        <row r="17">
          <cell r="U17">
            <v>4000000</v>
          </cell>
        </row>
        <row r="18">
          <cell r="U18">
            <v>4000000</v>
          </cell>
        </row>
        <row r="19">
          <cell r="U19">
            <v>78942000</v>
          </cell>
        </row>
        <row r="20">
          <cell r="U20">
            <v>53700000</v>
          </cell>
        </row>
        <row r="21">
          <cell r="U21">
            <v>423000</v>
          </cell>
        </row>
        <row r="22">
          <cell r="U22">
            <v>24819000</v>
          </cell>
        </row>
        <row r="23">
          <cell r="U23">
            <v>10000000</v>
          </cell>
        </row>
        <row r="24">
          <cell r="U24">
            <v>10000000</v>
          </cell>
        </row>
        <row r="25">
          <cell r="AB25">
            <v>160495000</v>
          </cell>
        </row>
        <row r="26">
          <cell r="AB26">
            <v>107670000</v>
          </cell>
        </row>
        <row r="27">
          <cell r="AB27">
            <v>107670000</v>
          </cell>
        </row>
        <row r="28">
          <cell r="AB28">
            <v>25275000</v>
          </cell>
        </row>
        <row r="29">
          <cell r="AB29">
            <v>13595000</v>
          </cell>
        </row>
        <row r="30">
          <cell r="AB30">
            <v>11680000</v>
          </cell>
        </row>
        <row r="31">
          <cell r="AB31">
            <v>7075000</v>
          </cell>
        </row>
        <row r="32">
          <cell r="AB32">
            <v>7075000</v>
          </cell>
        </row>
        <row r="33">
          <cell r="AB33">
            <v>2475000</v>
          </cell>
        </row>
        <row r="34">
          <cell r="AB34">
            <v>2475000</v>
          </cell>
        </row>
        <row r="35">
          <cell r="AB35">
            <v>18000000</v>
          </cell>
        </row>
        <row r="36">
          <cell r="AB36">
            <v>18000000</v>
          </cell>
        </row>
        <row r="55">
          <cell r="P55">
            <v>49629000</v>
          </cell>
        </row>
        <row r="56">
          <cell r="P56">
            <v>6237000</v>
          </cell>
        </row>
        <row r="57">
          <cell r="P57">
            <v>6237000</v>
          </cell>
        </row>
        <row r="58">
          <cell r="P58">
            <v>29892000</v>
          </cell>
        </row>
        <row r="59">
          <cell r="P59">
            <v>10000000</v>
          </cell>
        </row>
        <row r="60">
          <cell r="P60">
            <v>19892000</v>
          </cell>
        </row>
        <row r="61">
          <cell r="P61">
            <v>13500000</v>
          </cell>
        </row>
        <row r="62">
          <cell r="P62">
            <v>13500000</v>
          </cell>
        </row>
        <row r="63">
          <cell r="P63">
            <v>2000000</v>
          </cell>
        </row>
        <row r="65">
          <cell r="P65">
            <v>2000000</v>
          </cell>
        </row>
        <row r="66">
          <cell r="P66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opLeftCell="A31" workbookViewId="0">
      <selection activeCell="I7" sqref="I7"/>
    </sheetView>
  </sheetViews>
  <sheetFormatPr defaultRowHeight="15.75"/>
  <cols>
    <col min="1" max="1" width="5.125" style="1" customWidth="1"/>
    <col min="2" max="2" width="30.5" customWidth="1"/>
    <col min="3" max="3" width="18.75" customWidth="1"/>
    <col min="4" max="4" width="17" customWidth="1"/>
    <col min="6" max="6" width="12.375" bestFit="1" customWidth="1"/>
  </cols>
  <sheetData>
    <row r="1" spans="1:4">
      <c r="B1" s="122" t="s">
        <v>31</v>
      </c>
      <c r="C1" s="122"/>
      <c r="D1" s="122"/>
    </row>
    <row r="2" spans="1:4">
      <c r="B2" s="122" t="s">
        <v>0</v>
      </c>
      <c r="C2" s="122"/>
      <c r="D2" s="122"/>
    </row>
    <row r="4" spans="1:4">
      <c r="A4" s="2" t="s">
        <v>1</v>
      </c>
      <c r="B4" s="2"/>
      <c r="C4" s="2"/>
    </row>
    <row r="5" spans="1:4">
      <c r="A5" s="2" t="s">
        <v>150</v>
      </c>
      <c r="B5" s="2"/>
      <c r="C5" s="2"/>
    </row>
    <row r="6" spans="1:4" ht="18.75">
      <c r="A6" s="121" t="s">
        <v>3</v>
      </c>
      <c r="B6" s="121"/>
      <c r="C6" s="121"/>
      <c r="D6" s="121"/>
    </row>
    <row r="7" spans="1:4" ht="18.75">
      <c r="A7" s="121" t="s">
        <v>149</v>
      </c>
      <c r="B7" s="121"/>
      <c r="C7" s="121"/>
      <c r="D7" s="121"/>
    </row>
    <row r="9" spans="1:4">
      <c r="A9" s="4" t="s">
        <v>4</v>
      </c>
      <c r="B9" s="4" t="s">
        <v>5</v>
      </c>
      <c r="C9" s="4" t="s">
        <v>6</v>
      </c>
      <c r="D9" s="4" t="s">
        <v>7</v>
      </c>
    </row>
    <row r="10" spans="1:4">
      <c r="A10" s="4" t="s">
        <v>8</v>
      </c>
      <c r="B10" s="5" t="s">
        <v>9</v>
      </c>
      <c r="C10" s="5"/>
      <c r="D10" s="5"/>
    </row>
    <row r="11" spans="1:4">
      <c r="A11" s="4" t="s">
        <v>11</v>
      </c>
      <c r="B11" s="5" t="s">
        <v>10</v>
      </c>
      <c r="C11" s="5"/>
      <c r="D11" s="5"/>
    </row>
    <row r="12" spans="1:4">
      <c r="A12" s="4">
        <v>1</v>
      </c>
      <c r="B12" s="5" t="s">
        <v>12</v>
      </c>
      <c r="C12" s="5"/>
      <c r="D12" s="5"/>
    </row>
    <row r="13" spans="1:4">
      <c r="A13" s="4"/>
      <c r="B13" s="5" t="s">
        <v>13</v>
      </c>
      <c r="C13" s="22">
        <v>241020000</v>
      </c>
      <c r="D13" s="5"/>
    </row>
    <row r="14" spans="1:4">
      <c r="A14" s="4">
        <v>2</v>
      </c>
      <c r="B14" s="5" t="s">
        <v>14</v>
      </c>
      <c r="C14" s="5"/>
      <c r="D14" s="5"/>
    </row>
    <row r="15" spans="1:4">
      <c r="A15" s="4"/>
      <c r="B15" s="5" t="s">
        <v>15</v>
      </c>
      <c r="C15" s="5"/>
      <c r="D15" s="5"/>
    </row>
    <row r="16" spans="1:4">
      <c r="A16" s="4">
        <v>3</v>
      </c>
      <c r="B16" s="5" t="s">
        <v>16</v>
      </c>
      <c r="C16" s="5"/>
      <c r="D16" s="5"/>
    </row>
    <row r="17" spans="1:4">
      <c r="A17" s="4"/>
      <c r="B17" s="5" t="s">
        <v>17</v>
      </c>
      <c r="C17" s="22">
        <v>58980000</v>
      </c>
      <c r="D17" s="5"/>
    </row>
    <row r="18" spans="1:4">
      <c r="A18" s="4"/>
      <c r="B18" s="5" t="s">
        <v>18</v>
      </c>
      <c r="D18" s="5"/>
    </row>
    <row r="19" spans="1:4">
      <c r="A19" s="4" t="s">
        <v>19</v>
      </c>
      <c r="B19" s="5" t="s">
        <v>22</v>
      </c>
      <c r="C19" s="5"/>
      <c r="D19" s="5"/>
    </row>
    <row r="20" spans="1:4">
      <c r="A20" s="4">
        <v>1</v>
      </c>
      <c r="B20" s="5" t="s">
        <v>12</v>
      </c>
      <c r="C20" s="5"/>
      <c r="D20" s="5"/>
    </row>
    <row r="21" spans="1:4">
      <c r="A21" s="4"/>
      <c r="B21" s="5" t="s">
        <v>13</v>
      </c>
      <c r="C21" s="5"/>
      <c r="D21" s="5"/>
    </row>
    <row r="22" spans="1:4">
      <c r="A22" s="4">
        <v>2</v>
      </c>
      <c r="B22" s="5" t="s">
        <v>14</v>
      </c>
      <c r="C22" s="5"/>
      <c r="D22" s="5"/>
    </row>
    <row r="23" spans="1:4">
      <c r="A23" s="4"/>
      <c r="B23" s="5" t="s">
        <v>15</v>
      </c>
      <c r="C23" s="5"/>
      <c r="D23" s="5"/>
    </row>
    <row r="24" spans="1:4">
      <c r="A24" s="4">
        <v>3</v>
      </c>
      <c r="B24" s="5" t="s">
        <v>16</v>
      </c>
      <c r="C24" s="5"/>
      <c r="D24" s="5"/>
    </row>
    <row r="25" spans="1:4">
      <c r="A25" s="4"/>
      <c r="B25" s="5" t="s">
        <v>17</v>
      </c>
      <c r="C25" s="5"/>
      <c r="D25" s="5"/>
    </row>
    <row r="26" spans="1:4">
      <c r="A26" s="4"/>
      <c r="B26" s="5" t="s">
        <v>18</v>
      </c>
      <c r="C26" s="5"/>
      <c r="D26" s="5"/>
    </row>
    <row r="27" spans="1:4">
      <c r="A27" s="4" t="s">
        <v>20</v>
      </c>
      <c r="B27" s="5" t="s">
        <v>21</v>
      </c>
      <c r="C27" s="5"/>
      <c r="D27" s="5"/>
    </row>
    <row r="28" spans="1:4">
      <c r="A28" s="4">
        <v>1</v>
      </c>
      <c r="B28" s="5" t="s">
        <v>12</v>
      </c>
      <c r="C28" s="5"/>
      <c r="D28" s="5"/>
    </row>
    <row r="29" spans="1:4">
      <c r="A29" s="4"/>
      <c r="B29" s="5" t="s">
        <v>13</v>
      </c>
      <c r="C29" s="22">
        <v>241020000</v>
      </c>
      <c r="D29" s="5"/>
    </row>
    <row r="30" spans="1:4">
      <c r="A30" s="4">
        <v>2</v>
      </c>
      <c r="B30" s="5" t="s">
        <v>14</v>
      </c>
      <c r="C30" s="5"/>
      <c r="D30" s="5"/>
    </row>
    <row r="31" spans="1:4">
      <c r="A31" s="4"/>
      <c r="B31" s="5" t="s">
        <v>15</v>
      </c>
      <c r="C31" s="5"/>
      <c r="D31" s="5"/>
    </row>
    <row r="32" spans="1:4">
      <c r="A32" s="4">
        <v>3</v>
      </c>
      <c r="B32" s="5" t="s">
        <v>16</v>
      </c>
      <c r="C32" s="5"/>
      <c r="D32" s="5"/>
    </row>
    <row r="33" spans="1:6">
      <c r="A33" s="4"/>
      <c r="B33" s="5" t="s">
        <v>17</v>
      </c>
      <c r="C33" s="22">
        <v>58980000</v>
      </c>
      <c r="D33" s="5"/>
    </row>
    <row r="34" spans="1:6">
      <c r="A34" s="4"/>
      <c r="B34" s="5" t="s">
        <v>18</v>
      </c>
      <c r="C34" s="5"/>
      <c r="D34" s="5"/>
    </row>
    <row r="35" spans="1:6">
      <c r="A35" s="4" t="s">
        <v>23</v>
      </c>
      <c r="B35" s="5" t="s">
        <v>24</v>
      </c>
      <c r="C35" s="5"/>
      <c r="D35" s="5"/>
    </row>
    <row r="36" spans="1:6">
      <c r="A36" s="7" t="s">
        <v>11</v>
      </c>
      <c r="B36" s="8" t="s">
        <v>146</v>
      </c>
      <c r="C36" s="20">
        <v>6912616000</v>
      </c>
      <c r="D36" s="5"/>
    </row>
    <row r="37" spans="1:6">
      <c r="A37" s="4">
        <v>1</v>
      </c>
      <c r="B37" s="5" t="s">
        <v>25</v>
      </c>
      <c r="C37" s="22">
        <v>5630000000</v>
      </c>
      <c r="D37" s="5"/>
    </row>
    <row r="38" spans="1:6">
      <c r="A38" s="4">
        <v>2</v>
      </c>
      <c r="B38" s="5" t="s">
        <v>26</v>
      </c>
      <c r="C38" s="22">
        <v>1030000000</v>
      </c>
      <c r="D38" s="5"/>
    </row>
    <row r="39" spans="1:6">
      <c r="A39" s="4">
        <v>3</v>
      </c>
      <c r="B39" s="5" t="s">
        <v>27</v>
      </c>
      <c r="C39" s="22">
        <v>150000000</v>
      </c>
      <c r="D39" s="5"/>
      <c r="F39" s="17">
        <f>C36-C37-C38-C39</f>
        <v>102616000</v>
      </c>
    </row>
    <row r="40" spans="1:6">
      <c r="A40" s="4">
        <v>4</v>
      </c>
      <c r="B40" s="5" t="s">
        <v>28</v>
      </c>
      <c r="C40" s="22">
        <v>102616000</v>
      </c>
      <c r="D40" s="5"/>
    </row>
    <row r="41" spans="1:6">
      <c r="A41" s="7" t="s">
        <v>19</v>
      </c>
      <c r="B41" s="8" t="s">
        <v>147</v>
      </c>
      <c r="C41" s="20">
        <v>417496000</v>
      </c>
      <c r="D41" s="5"/>
    </row>
    <row r="42" spans="1:6">
      <c r="A42" s="4">
        <v>1</v>
      </c>
      <c r="B42" s="5" t="s">
        <v>25</v>
      </c>
      <c r="C42" s="22"/>
      <c r="D42" s="5"/>
    </row>
    <row r="43" spans="1:6">
      <c r="A43" s="4">
        <v>2</v>
      </c>
      <c r="B43" s="5" t="s">
        <v>26</v>
      </c>
      <c r="C43" s="22">
        <v>80496000</v>
      </c>
      <c r="D43" s="5"/>
    </row>
    <row r="44" spans="1:6">
      <c r="A44" s="4">
        <v>3</v>
      </c>
      <c r="B44" s="5" t="s">
        <v>27</v>
      </c>
      <c r="C44" s="22">
        <v>337000000</v>
      </c>
      <c r="D44" s="5"/>
      <c r="F44" s="17">
        <f>C41-C44</f>
        <v>80496000</v>
      </c>
    </row>
    <row r="45" spans="1:6">
      <c r="A45" s="4">
        <v>4</v>
      </c>
      <c r="B45" s="5" t="s">
        <v>28</v>
      </c>
      <c r="C45" s="22"/>
      <c r="D45" s="5"/>
    </row>
    <row r="46" spans="1:6">
      <c r="A46" s="7" t="s">
        <v>20</v>
      </c>
      <c r="B46" s="8" t="s">
        <v>148</v>
      </c>
      <c r="C46" s="20">
        <v>20000000</v>
      </c>
      <c r="D46" s="5"/>
    </row>
    <row r="47" spans="1:6">
      <c r="A47" s="4">
        <v>1</v>
      </c>
      <c r="B47" s="5" t="s">
        <v>25</v>
      </c>
      <c r="C47" s="22">
        <v>20000000</v>
      </c>
      <c r="D47" s="5"/>
    </row>
    <row r="48" spans="1:6">
      <c r="A48" s="4">
        <v>2</v>
      </c>
      <c r="B48" s="5" t="s">
        <v>26</v>
      </c>
      <c r="C48" s="22"/>
      <c r="D48" s="5"/>
    </row>
    <row r="49" spans="1:4">
      <c r="A49" s="4">
        <v>3</v>
      </c>
      <c r="B49" s="5" t="s">
        <v>27</v>
      </c>
      <c r="C49" s="22"/>
      <c r="D49" s="5"/>
    </row>
    <row r="50" spans="1:4">
      <c r="A50" s="4">
        <v>4</v>
      </c>
      <c r="B50" s="5" t="s">
        <v>28</v>
      </c>
      <c r="C50" s="22"/>
      <c r="D50" s="5"/>
    </row>
    <row r="51" spans="1:4">
      <c r="A51" s="4"/>
      <c r="B51" s="5"/>
      <c r="C51" s="5"/>
      <c r="D51" s="5"/>
    </row>
    <row r="53" spans="1:4">
      <c r="C53" t="s">
        <v>29</v>
      </c>
    </row>
    <row r="54" spans="1:4">
      <c r="C54" t="s">
        <v>30</v>
      </c>
    </row>
  </sheetData>
  <mergeCells count="4">
    <mergeCell ref="A6:D6"/>
    <mergeCell ref="A7:D7"/>
    <mergeCell ref="B1:D1"/>
    <mergeCell ref="B2:D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sqref="A1:D48"/>
    </sheetView>
  </sheetViews>
  <sheetFormatPr defaultRowHeight="15.75"/>
  <cols>
    <col min="1" max="1" width="6.75" style="3" customWidth="1"/>
    <col min="2" max="2" width="41.125" customWidth="1"/>
    <col min="3" max="3" width="28.25" customWidth="1"/>
  </cols>
  <sheetData>
    <row r="1" spans="1:4" ht="28.5" customHeight="1">
      <c r="A1" s="124" t="s">
        <v>288</v>
      </c>
      <c r="B1" s="125"/>
      <c r="C1" s="125"/>
      <c r="D1" s="80"/>
    </row>
    <row r="2" spans="1:4">
      <c r="A2" s="126" t="s">
        <v>294</v>
      </c>
      <c r="B2" s="126"/>
      <c r="C2" s="83"/>
      <c r="D2" s="96"/>
    </row>
    <row r="3" spans="1:4">
      <c r="A3" s="126" t="s">
        <v>281</v>
      </c>
      <c r="B3" s="126"/>
      <c r="C3" s="83"/>
      <c r="D3" s="96"/>
    </row>
    <row r="4" spans="1:4">
      <c r="A4" s="126" t="s">
        <v>301</v>
      </c>
      <c r="B4" s="126"/>
      <c r="C4" s="126"/>
      <c r="D4" s="96"/>
    </row>
    <row r="5" spans="1:4">
      <c r="A5" s="127" t="s">
        <v>295</v>
      </c>
      <c r="B5" s="127"/>
      <c r="C5" s="127"/>
      <c r="D5" s="84"/>
    </row>
    <row r="6" spans="1:4">
      <c r="A6" s="128" t="s">
        <v>289</v>
      </c>
      <c r="B6" s="128"/>
      <c r="C6" s="128"/>
      <c r="D6" s="84"/>
    </row>
    <row r="7" spans="1:4">
      <c r="A7" s="97"/>
      <c r="B7" s="96"/>
      <c r="C7" s="98" t="s">
        <v>290</v>
      </c>
      <c r="D7" s="96"/>
    </row>
    <row r="8" spans="1:4" ht="17.25" customHeight="1">
      <c r="A8" s="99" t="s">
        <v>291</v>
      </c>
      <c r="B8" s="100" t="s">
        <v>241</v>
      </c>
      <c r="C8" s="100" t="s">
        <v>6</v>
      </c>
      <c r="D8" s="101"/>
    </row>
    <row r="9" spans="1:4" ht="17.25" customHeight="1">
      <c r="A9" s="99">
        <v>1</v>
      </c>
      <c r="B9" s="100">
        <v>2</v>
      </c>
      <c r="C9" s="100">
        <v>3</v>
      </c>
      <c r="D9" s="101"/>
    </row>
    <row r="10" spans="1:4" ht="17.25" customHeight="1">
      <c r="A10" s="88" t="s">
        <v>8</v>
      </c>
      <c r="B10" s="63" t="s">
        <v>292</v>
      </c>
      <c r="C10" s="102"/>
      <c r="D10" s="103"/>
    </row>
    <row r="11" spans="1:4" ht="17.25" customHeight="1">
      <c r="A11" s="88" t="s">
        <v>11</v>
      </c>
      <c r="B11" s="63" t="s">
        <v>249</v>
      </c>
      <c r="C11" s="102"/>
      <c r="D11" s="103"/>
    </row>
    <row r="12" spans="1:4" ht="17.25" customHeight="1">
      <c r="A12" s="89">
        <v>1</v>
      </c>
      <c r="B12" s="65" t="s">
        <v>13</v>
      </c>
      <c r="C12" s="104">
        <v>679</v>
      </c>
      <c r="D12" s="96"/>
    </row>
    <row r="13" spans="1:4" ht="17.25" customHeight="1">
      <c r="A13" s="89">
        <v>2</v>
      </c>
      <c r="B13" s="65" t="s">
        <v>250</v>
      </c>
      <c r="C13" s="104">
        <v>798</v>
      </c>
      <c r="D13" s="96"/>
    </row>
    <row r="14" spans="1:4" ht="17.25" customHeight="1">
      <c r="A14" s="89">
        <v>3</v>
      </c>
      <c r="B14" s="65" t="s">
        <v>251</v>
      </c>
      <c r="C14" s="104">
        <v>164</v>
      </c>
      <c r="D14" s="103"/>
    </row>
    <row r="15" spans="1:4" ht="17.25" customHeight="1">
      <c r="A15" s="89">
        <v>4</v>
      </c>
      <c r="B15" s="65" t="s">
        <v>252</v>
      </c>
      <c r="C15" s="104">
        <v>140</v>
      </c>
      <c r="D15" s="96"/>
    </row>
    <row r="16" spans="1:4" ht="17.25" customHeight="1">
      <c r="A16" s="88" t="s">
        <v>19</v>
      </c>
      <c r="B16" s="63" t="s">
        <v>253</v>
      </c>
      <c r="C16" s="105"/>
      <c r="D16" s="103"/>
    </row>
    <row r="17" spans="1:4" ht="17.25" customHeight="1">
      <c r="A17" s="89">
        <v>1</v>
      </c>
      <c r="B17" s="66" t="s">
        <v>254</v>
      </c>
      <c r="C17" s="104"/>
      <c r="D17" s="96"/>
    </row>
    <row r="18" spans="1:4" ht="17.25" customHeight="1">
      <c r="A18" s="90" t="s">
        <v>255</v>
      </c>
      <c r="B18" s="66" t="s">
        <v>256</v>
      </c>
      <c r="C18" s="104"/>
      <c r="D18" s="96"/>
    </row>
    <row r="19" spans="1:4" ht="17.25" customHeight="1">
      <c r="A19" s="89"/>
      <c r="B19" s="68" t="s">
        <v>257</v>
      </c>
      <c r="C19" s="104">
        <v>679</v>
      </c>
      <c r="D19" s="96"/>
    </row>
    <row r="20" spans="1:4" ht="17.25" customHeight="1">
      <c r="A20" s="89"/>
      <c r="B20" s="68" t="s">
        <v>258</v>
      </c>
      <c r="C20" s="104">
        <v>798</v>
      </c>
      <c r="D20" s="96"/>
    </row>
    <row r="21" spans="1:4" ht="17.25" customHeight="1">
      <c r="A21" s="89"/>
      <c r="B21" s="68" t="s">
        <v>259</v>
      </c>
      <c r="C21" s="104">
        <v>164</v>
      </c>
      <c r="D21" s="96"/>
    </row>
    <row r="22" spans="1:4" ht="17.25" customHeight="1">
      <c r="A22" s="90"/>
      <c r="B22" s="68" t="s">
        <v>260</v>
      </c>
      <c r="C22" s="104">
        <v>100</v>
      </c>
      <c r="D22" s="96"/>
    </row>
    <row r="23" spans="1:4" ht="17.25" customHeight="1">
      <c r="A23" s="90" t="s">
        <v>261</v>
      </c>
      <c r="B23" s="66" t="s">
        <v>262</v>
      </c>
      <c r="C23" s="104"/>
      <c r="D23" s="96"/>
    </row>
    <row r="24" spans="1:4" ht="17.25" customHeight="1">
      <c r="A24" s="90"/>
      <c r="B24" s="68" t="s">
        <v>257</v>
      </c>
      <c r="C24" s="104"/>
      <c r="D24" s="96"/>
    </row>
    <row r="25" spans="1:4" ht="17.25" customHeight="1">
      <c r="A25" s="90"/>
      <c r="B25" s="68" t="s">
        <v>258</v>
      </c>
      <c r="C25" s="104"/>
      <c r="D25" s="96"/>
    </row>
    <row r="26" spans="1:4" ht="17.25" customHeight="1">
      <c r="A26" s="90"/>
      <c r="B26" s="68" t="s">
        <v>259</v>
      </c>
      <c r="C26" s="104"/>
      <c r="D26" s="96"/>
    </row>
    <row r="27" spans="1:4" ht="17.25" customHeight="1">
      <c r="A27" s="90"/>
      <c r="B27" s="68" t="s">
        <v>260</v>
      </c>
      <c r="C27" s="104"/>
      <c r="D27" s="96"/>
    </row>
    <row r="28" spans="1:4" ht="17.25" customHeight="1">
      <c r="A28" s="90">
        <v>2</v>
      </c>
      <c r="B28" s="66" t="s">
        <v>263</v>
      </c>
      <c r="C28" s="104"/>
      <c r="D28" s="96"/>
    </row>
    <row r="29" spans="1:4" ht="17.25" customHeight="1">
      <c r="A29" s="89" t="s">
        <v>255</v>
      </c>
      <c r="B29" s="69" t="s">
        <v>264</v>
      </c>
      <c r="C29" s="104"/>
      <c r="D29" s="96"/>
    </row>
    <row r="30" spans="1:4" ht="17.25" customHeight="1">
      <c r="A30" s="89" t="s">
        <v>261</v>
      </c>
      <c r="B30" s="69" t="s">
        <v>265</v>
      </c>
      <c r="C30" s="104"/>
      <c r="D30" s="96"/>
    </row>
    <row r="31" spans="1:4" ht="17.25" customHeight="1">
      <c r="A31" s="90">
        <v>3</v>
      </c>
      <c r="B31" s="66" t="s">
        <v>266</v>
      </c>
      <c r="C31" s="104"/>
      <c r="D31" s="96"/>
    </row>
    <row r="32" spans="1:4" ht="17.25" customHeight="1">
      <c r="A32" s="89"/>
      <c r="B32" s="69" t="s">
        <v>267</v>
      </c>
      <c r="C32" s="104"/>
      <c r="D32" s="96"/>
    </row>
    <row r="33" spans="1:4" ht="17.25" customHeight="1">
      <c r="A33" s="89"/>
      <c r="B33" s="69" t="s">
        <v>268</v>
      </c>
      <c r="C33" s="104"/>
      <c r="D33" s="96"/>
    </row>
    <row r="34" spans="1:4" ht="14.25" customHeight="1">
      <c r="A34" s="89"/>
      <c r="B34" s="69" t="s">
        <v>269</v>
      </c>
      <c r="C34" s="104"/>
      <c r="D34" s="96"/>
    </row>
    <row r="35" spans="1:4" ht="17.25" customHeight="1">
      <c r="A35" s="88" t="s">
        <v>23</v>
      </c>
      <c r="B35" s="63" t="s">
        <v>270</v>
      </c>
      <c r="C35" s="105"/>
      <c r="D35" s="103"/>
    </row>
    <row r="36" spans="1:4" ht="17.25" customHeight="1">
      <c r="A36" s="88">
        <v>1</v>
      </c>
      <c r="B36" s="63" t="s">
        <v>263</v>
      </c>
      <c r="C36" s="105"/>
      <c r="D36" s="103"/>
    </row>
    <row r="37" spans="1:4" ht="17.25" customHeight="1">
      <c r="A37" s="89" t="s">
        <v>271</v>
      </c>
      <c r="B37" s="69" t="s">
        <v>264</v>
      </c>
      <c r="C37" s="106"/>
      <c r="D37" s="96"/>
    </row>
    <row r="38" spans="1:4" ht="17.25" customHeight="1">
      <c r="A38" s="89" t="s">
        <v>272</v>
      </c>
      <c r="B38" s="69" t="s">
        <v>265</v>
      </c>
      <c r="C38" s="106"/>
      <c r="D38" s="96"/>
    </row>
    <row r="39" spans="1:4" ht="17.25" customHeight="1">
      <c r="A39" s="91">
        <v>2</v>
      </c>
      <c r="B39" s="63" t="s">
        <v>273</v>
      </c>
      <c r="C39" s="105"/>
      <c r="D39" s="103"/>
    </row>
    <row r="40" spans="1:4" ht="17.25" customHeight="1">
      <c r="A40" s="92">
        <v>2.1</v>
      </c>
      <c r="B40" s="69" t="s">
        <v>256</v>
      </c>
      <c r="C40" s="107">
        <v>9992</v>
      </c>
      <c r="D40" s="96"/>
    </row>
    <row r="41" spans="1:4" ht="17.25" customHeight="1">
      <c r="A41" s="93">
        <v>2.2000000000000002</v>
      </c>
      <c r="B41" s="69" t="s">
        <v>274</v>
      </c>
      <c r="C41" s="104">
        <v>33</v>
      </c>
      <c r="D41" s="96"/>
    </row>
    <row r="42" spans="1:4" ht="17.25" customHeight="1">
      <c r="A42" s="89">
        <v>1.3</v>
      </c>
      <c r="B42" s="69" t="s">
        <v>286</v>
      </c>
      <c r="C42" s="106">
        <v>1222</v>
      </c>
      <c r="D42" s="96"/>
    </row>
    <row r="43" spans="1:4">
      <c r="A43" s="97"/>
      <c r="B43" s="141" t="s">
        <v>279</v>
      </c>
      <c r="C43" s="141"/>
      <c r="D43" s="141"/>
    </row>
    <row r="44" spans="1:4">
      <c r="A44" s="97"/>
      <c r="B44" s="142" t="s">
        <v>30</v>
      </c>
      <c r="C44" s="142"/>
      <c r="D44" s="142"/>
    </row>
    <row r="45" spans="1:4">
      <c r="A45" s="97"/>
      <c r="B45" s="96"/>
      <c r="C45" s="96"/>
      <c r="D45" s="96"/>
    </row>
    <row r="46" spans="1:4">
      <c r="A46" s="81"/>
      <c r="B46" s="80"/>
      <c r="C46" s="80"/>
      <c r="D46" s="80"/>
    </row>
    <row r="47" spans="1:4">
      <c r="A47" s="81"/>
      <c r="B47" s="80"/>
      <c r="C47" s="80"/>
      <c r="D47" s="80"/>
    </row>
    <row r="48" spans="1:4">
      <c r="A48" s="81"/>
      <c r="B48" s="80"/>
      <c r="C48" s="80"/>
      <c r="D48" s="80"/>
    </row>
    <row r="49" spans="1:4">
      <c r="A49" s="81"/>
      <c r="B49" s="80"/>
      <c r="C49" s="80"/>
      <c r="D49" s="80"/>
    </row>
    <row r="50" spans="1:4">
      <c r="A50" s="81"/>
      <c r="B50" s="80"/>
      <c r="C50" s="80"/>
      <c r="D50" s="80"/>
    </row>
    <row r="51" spans="1:4">
      <c r="A51" s="81"/>
      <c r="B51" s="80"/>
      <c r="C51" s="80"/>
      <c r="D51" s="80"/>
    </row>
    <row r="52" spans="1:4">
      <c r="A52" s="81"/>
      <c r="B52" s="80"/>
      <c r="C52" s="80"/>
      <c r="D52" s="80"/>
    </row>
    <row r="53" spans="1:4">
      <c r="A53" s="81"/>
      <c r="B53" s="80"/>
      <c r="C53" s="80"/>
      <c r="D53" s="80"/>
    </row>
    <row r="54" spans="1:4">
      <c r="A54" s="81"/>
      <c r="B54" s="80"/>
      <c r="C54" s="80"/>
      <c r="D54" s="80"/>
    </row>
    <row r="55" spans="1:4">
      <c r="A55" s="81"/>
      <c r="B55" s="80"/>
      <c r="C55" s="80"/>
      <c r="D55" s="80"/>
    </row>
    <row r="56" spans="1:4">
      <c r="A56" s="81"/>
      <c r="B56" s="80"/>
      <c r="C56" s="80"/>
      <c r="D56" s="80"/>
    </row>
    <row r="57" spans="1:4">
      <c r="A57" s="81"/>
      <c r="B57" s="80"/>
      <c r="C57" s="80"/>
      <c r="D57" s="80"/>
    </row>
    <row r="58" spans="1:4">
      <c r="A58" s="81"/>
      <c r="B58" s="80"/>
      <c r="C58" s="80"/>
      <c r="D58" s="80"/>
    </row>
    <row r="59" spans="1:4">
      <c r="A59" s="81"/>
      <c r="B59" s="80"/>
      <c r="C59" s="80"/>
      <c r="D59" s="80"/>
    </row>
    <row r="60" spans="1:4">
      <c r="A60" s="81"/>
      <c r="B60" s="80"/>
      <c r="C60" s="80"/>
      <c r="D60" s="80"/>
    </row>
    <row r="61" spans="1:4">
      <c r="A61" s="81"/>
      <c r="B61" s="80"/>
      <c r="C61" s="80"/>
      <c r="D61" s="80"/>
    </row>
    <row r="62" spans="1:4">
      <c r="A62" s="81"/>
      <c r="B62" s="80"/>
      <c r="C62" s="80"/>
      <c r="D62" s="80"/>
    </row>
    <row r="63" spans="1:4">
      <c r="A63" s="81"/>
      <c r="B63" s="80"/>
      <c r="C63" s="80"/>
      <c r="D63" s="80"/>
    </row>
    <row r="64" spans="1:4">
      <c r="A64" s="81"/>
      <c r="B64" s="80"/>
      <c r="C64" s="80"/>
      <c r="D64" s="80"/>
    </row>
    <row r="65" spans="1:4">
      <c r="A65" s="81"/>
      <c r="B65" s="80"/>
      <c r="C65" s="80"/>
      <c r="D65" s="80"/>
    </row>
    <row r="66" spans="1:4">
      <c r="A66" s="81"/>
      <c r="B66" s="80"/>
      <c r="C66" s="80"/>
      <c r="D66" s="80"/>
    </row>
  </sheetData>
  <mergeCells count="8">
    <mergeCell ref="B43:D43"/>
    <mergeCell ref="B44:D44"/>
    <mergeCell ref="A1:C1"/>
    <mergeCell ref="A2:B2"/>
    <mergeCell ref="A3:B3"/>
    <mergeCell ref="A4:C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topLeftCell="A27" workbookViewId="0">
      <selection sqref="A1:D125"/>
    </sheetView>
  </sheetViews>
  <sheetFormatPr defaultRowHeight="15.75"/>
  <cols>
    <col min="1" max="1" width="4.875" customWidth="1"/>
    <col min="2" max="2" width="31.375" customWidth="1"/>
    <col min="3" max="3" width="19.125" customWidth="1"/>
    <col min="4" max="4" width="19" customWidth="1"/>
  </cols>
  <sheetData>
    <row r="1" spans="1:4">
      <c r="A1" s="1"/>
      <c r="B1" s="122" t="s">
        <v>31</v>
      </c>
      <c r="C1" s="122"/>
      <c r="D1" s="122"/>
    </row>
    <row r="2" spans="1:4">
      <c r="A2" s="1"/>
      <c r="B2" s="122" t="s">
        <v>0</v>
      </c>
      <c r="C2" s="122"/>
      <c r="D2" s="122"/>
    </row>
    <row r="3" spans="1:4">
      <c r="A3" s="1"/>
    </row>
    <row r="4" spans="1:4">
      <c r="A4" s="2" t="s">
        <v>1</v>
      </c>
      <c r="B4" s="2"/>
      <c r="C4" s="2"/>
    </row>
    <row r="5" spans="1:4">
      <c r="A5" s="2" t="s">
        <v>2</v>
      </c>
      <c r="B5" s="2"/>
      <c r="C5" s="2"/>
    </row>
    <row r="6" spans="1:4" ht="18.75">
      <c r="A6" s="121" t="s">
        <v>3</v>
      </c>
      <c r="B6" s="121"/>
      <c r="C6" s="121"/>
      <c r="D6" s="121"/>
    </row>
    <row r="7" spans="1:4">
      <c r="A7" s="123" t="s">
        <v>210</v>
      </c>
      <c r="B7" s="123"/>
      <c r="C7" s="123"/>
      <c r="D7" s="123"/>
    </row>
    <row r="8" spans="1:4">
      <c r="A8" s="1"/>
    </row>
    <row r="9" spans="1:4" ht="31.5">
      <c r="A9" s="4" t="s">
        <v>4</v>
      </c>
      <c r="B9" s="4" t="s">
        <v>5</v>
      </c>
      <c r="C9" s="6" t="s">
        <v>33</v>
      </c>
      <c r="D9" s="6" t="s">
        <v>32</v>
      </c>
    </row>
    <row r="10" spans="1:4">
      <c r="A10" s="7" t="s">
        <v>8</v>
      </c>
      <c r="B10" s="8" t="s">
        <v>34</v>
      </c>
      <c r="C10" s="5"/>
      <c r="D10" s="5"/>
    </row>
    <row r="11" spans="1:4">
      <c r="A11" s="4" t="s">
        <v>11</v>
      </c>
      <c r="B11" s="5" t="s">
        <v>10</v>
      </c>
      <c r="C11" s="5"/>
      <c r="D11" s="5"/>
    </row>
    <row r="12" spans="1:4">
      <c r="A12" s="4">
        <v>1</v>
      </c>
      <c r="B12" s="5" t="s">
        <v>12</v>
      </c>
      <c r="C12" s="5"/>
      <c r="D12" s="5"/>
    </row>
    <row r="13" spans="1:4">
      <c r="A13" s="4"/>
      <c r="B13" s="5" t="s">
        <v>13</v>
      </c>
      <c r="C13" s="28">
        <v>241020000</v>
      </c>
      <c r="D13" s="5"/>
    </row>
    <row r="14" spans="1:4">
      <c r="A14" s="4">
        <v>2</v>
      </c>
      <c r="B14" s="5" t="s">
        <v>14</v>
      </c>
      <c r="C14" s="5"/>
      <c r="D14" s="5"/>
    </row>
    <row r="15" spans="1:4">
      <c r="A15" s="4"/>
      <c r="B15" s="5" t="s">
        <v>15</v>
      </c>
      <c r="C15" s="5"/>
      <c r="D15" s="5"/>
    </row>
    <row r="16" spans="1:4">
      <c r="A16" s="4">
        <v>3</v>
      </c>
      <c r="B16" s="5" t="s">
        <v>16</v>
      </c>
      <c r="C16" s="5"/>
      <c r="D16" s="5"/>
    </row>
    <row r="17" spans="1:4">
      <c r="A17" s="4"/>
      <c r="B17" s="5" t="s">
        <v>17</v>
      </c>
      <c r="C17" s="28">
        <v>58980000</v>
      </c>
      <c r="D17" s="5"/>
    </row>
    <row r="18" spans="1:4">
      <c r="A18" s="4"/>
      <c r="B18" s="5" t="s">
        <v>18</v>
      </c>
      <c r="C18" s="5"/>
      <c r="D18" s="5"/>
    </row>
    <row r="19" spans="1:4">
      <c r="A19" s="4" t="s">
        <v>19</v>
      </c>
      <c r="B19" s="5" t="s">
        <v>22</v>
      </c>
      <c r="C19" s="5"/>
      <c r="D19" s="5"/>
    </row>
    <row r="20" spans="1:4">
      <c r="A20" s="4">
        <v>1</v>
      </c>
      <c r="B20" s="5" t="s">
        <v>12</v>
      </c>
      <c r="C20" s="5"/>
      <c r="D20" s="5"/>
    </row>
    <row r="21" spans="1:4">
      <c r="A21" s="4"/>
      <c r="B21" s="5" t="s">
        <v>13</v>
      </c>
      <c r="C21" s="5"/>
      <c r="D21" s="5"/>
    </row>
    <row r="22" spans="1:4">
      <c r="A22" s="4">
        <v>2</v>
      </c>
      <c r="B22" s="5" t="s">
        <v>14</v>
      </c>
      <c r="C22" s="5"/>
      <c r="D22" s="5"/>
    </row>
    <row r="23" spans="1:4">
      <c r="A23" s="4"/>
      <c r="B23" s="5" t="s">
        <v>15</v>
      </c>
      <c r="C23" s="5"/>
      <c r="D23" s="5"/>
    </row>
    <row r="24" spans="1:4">
      <c r="A24" s="4">
        <v>3</v>
      </c>
      <c r="B24" s="5" t="s">
        <v>16</v>
      </c>
      <c r="C24" s="5"/>
      <c r="D24" s="5"/>
    </row>
    <row r="25" spans="1:4">
      <c r="A25" s="4"/>
      <c r="B25" s="5" t="s">
        <v>17</v>
      </c>
      <c r="C25" s="5"/>
      <c r="D25" s="5"/>
    </row>
    <row r="26" spans="1:4">
      <c r="A26" s="4"/>
      <c r="B26" s="5" t="s">
        <v>18</v>
      </c>
      <c r="C26" s="5"/>
      <c r="D26" s="5"/>
    </row>
    <row r="27" spans="1:4">
      <c r="A27" s="4" t="s">
        <v>20</v>
      </c>
      <c r="B27" s="5" t="s">
        <v>21</v>
      </c>
      <c r="C27" s="5"/>
      <c r="D27" s="5"/>
    </row>
    <row r="28" spans="1:4">
      <c r="A28" s="4">
        <v>1</v>
      </c>
      <c r="B28" s="5" t="s">
        <v>12</v>
      </c>
      <c r="C28" s="5"/>
      <c r="D28" s="5"/>
    </row>
    <row r="29" spans="1:4">
      <c r="A29" s="4"/>
      <c r="B29" s="5" t="s">
        <v>13</v>
      </c>
      <c r="C29" s="28">
        <v>241020000</v>
      </c>
      <c r="D29" s="5"/>
    </row>
    <row r="30" spans="1:4">
      <c r="A30" s="4">
        <v>2</v>
      </c>
      <c r="B30" s="5" t="s">
        <v>14</v>
      </c>
      <c r="C30" s="5"/>
      <c r="D30" s="5"/>
    </row>
    <row r="31" spans="1:4">
      <c r="A31" s="4"/>
      <c r="B31" s="5" t="s">
        <v>15</v>
      </c>
      <c r="C31" s="5"/>
      <c r="D31" s="5"/>
    </row>
    <row r="32" spans="1:4">
      <c r="A32" s="4">
        <v>3</v>
      </c>
      <c r="B32" s="5" t="s">
        <v>16</v>
      </c>
      <c r="C32" s="5"/>
      <c r="D32" s="5"/>
    </row>
    <row r="33" spans="1:4">
      <c r="A33" s="4"/>
      <c r="B33" s="5" t="s">
        <v>17</v>
      </c>
      <c r="C33" s="28">
        <v>58980000</v>
      </c>
      <c r="D33" s="5"/>
    </row>
    <row r="34" spans="1:4">
      <c r="A34" s="4"/>
      <c r="B34" s="5" t="s">
        <v>18</v>
      </c>
      <c r="C34" s="5"/>
      <c r="D34" s="5"/>
    </row>
    <row r="35" spans="1:4">
      <c r="A35" s="7" t="s">
        <v>23</v>
      </c>
      <c r="B35" s="8" t="s">
        <v>35</v>
      </c>
      <c r="C35" s="5"/>
      <c r="D35" s="5"/>
    </row>
    <row r="36" spans="1:4">
      <c r="A36" s="4" t="s">
        <v>11</v>
      </c>
      <c r="B36" s="8" t="s">
        <v>137</v>
      </c>
      <c r="C36" s="30">
        <f>[1]B02_2H_Tiet!P24</f>
        <v>6387038665</v>
      </c>
      <c r="D36" s="27">
        <f>C36</f>
        <v>6387038665</v>
      </c>
    </row>
    <row r="37" spans="1:4" ht="15.75" customHeight="1">
      <c r="A37" s="31">
        <v>6000</v>
      </c>
      <c r="B37" s="31" t="s">
        <v>151</v>
      </c>
      <c r="C37" s="32">
        <f>[1]B02_2H_Tiet!P25</f>
        <v>3266717169</v>
      </c>
      <c r="D37" s="27">
        <f t="shared" ref="D37:D93" si="0">C37</f>
        <v>3266717169</v>
      </c>
    </row>
    <row r="38" spans="1:4" ht="30.75" customHeight="1">
      <c r="A38" s="33">
        <v>6001</v>
      </c>
      <c r="B38" s="31" t="s">
        <v>152</v>
      </c>
      <c r="C38" s="32">
        <f>[1]B02_2H_Tiet!P26</f>
        <v>2779769220</v>
      </c>
      <c r="D38" s="27">
        <f t="shared" si="0"/>
        <v>2779769220</v>
      </c>
    </row>
    <row r="39" spans="1:4" ht="15.75" customHeight="1">
      <c r="A39" s="33">
        <v>6003</v>
      </c>
      <c r="B39" s="31" t="s">
        <v>153</v>
      </c>
      <c r="C39" s="32">
        <f>[1]B02_2H_Tiet!P27</f>
        <v>486947949</v>
      </c>
      <c r="D39" s="27">
        <f t="shared" si="0"/>
        <v>486947949</v>
      </c>
    </row>
    <row r="40" spans="1:4" ht="23.25" customHeight="1">
      <c r="A40" s="31">
        <v>6050</v>
      </c>
      <c r="B40" s="31" t="s">
        <v>154</v>
      </c>
      <c r="C40" s="32">
        <f>[1]B02_2H_Tiet!P28</f>
        <v>100993000</v>
      </c>
      <c r="D40" s="27">
        <f t="shared" si="0"/>
        <v>100993000</v>
      </c>
    </row>
    <row r="41" spans="1:4" ht="24" customHeight="1">
      <c r="A41" s="33">
        <v>6051</v>
      </c>
      <c r="B41" s="31" t="s">
        <v>155</v>
      </c>
      <c r="C41" s="32">
        <f>[1]B02_2H_Tiet!P29</f>
        <v>100993000</v>
      </c>
      <c r="D41" s="27">
        <f t="shared" si="0"/>
        <v>100993000</v>
      </c>
    </row>
    <row r="42" spans="1:4" ht="19.5" customHeight="1">
      <c r="A42" s="31">
        <v>6100</v>
      </c>
      <c r="B42" s="31" t="s">
        <v>156</v>
      </c>
      <c r="C42" s="32">
        <f>[1]B02_2H_Tiet!P30</f>
        <v>1630740010</v>
      </c>
      <c r="D42" s="27">
        <f t="shared" si="0"/>
        <v>1630740010</v>
      </c>
    </row>
    <row r="43" spans="1:4" ht="15.75" customHeight="1">
      <c r="A43" s="33">
        <v>6101</v>
      </c>
      <c r="B43" s="31" t="s">
        <v>157</v>
      </c>
      <c r="C43" s="32">
        <f>[1]B02_2H_Tiet!P31</f>
        <v>49047500</v>
      </c>
      <c r="D43" s="27">
        <f t="shared" si="0"/>
        <v>49047500</v>
      </c>
    </row>
    <row r="44" spans="1:4" ht="15.75" customHeight="1">
      <c r="A44" s="33">
        <v>6106</v>
      </c>
      <c r="B44" s="31" t="s">
        <v>158</v>
      </c>
      <c r="C44" s="32" t="str">
        <f>[1]B02_2H_Tiet!P32</f>
        <v/>
      </c>
      <c r="D44" s="27" t="str">
        <f t="shared" si="0"/>
        <v/>
      </c>
    </row>
    <row r="45" spans="1:4" ht="15.75" customHeight="1">
      <c r="A45" s="33">
        <v>6113</v>
      </c>
      <c r="B45" s="31" t="s">
        <v>159</v>
      </c>
      <c r="C45" s="32">
        <f>[1]B02_2H_Tiet!P33</f>
        <v>14145000</v>
      </c>
      <c r="D45" s="27">
        <f t="shared" si="0"/>
        <v>14145000</v>
      </c>
    </row>
    <row r="46" spans="1:4" ht="15.75" customHeight="1">
      <c r="A46" s="33">
        <v>6115</v>
      </c>
      <c r="B46" s="31" t="s">
        <v>160</v>
      </c>
      <c r="C46" s="32">
        <f>[1]B02_2H_Tiet!P34</f>
        <v>451355177</v>
      </c>
      <c r="D46" s="27">
        <f t="shared" si="0"/>
        <v>451355177</v>
      </c>
    </row>
    <row r="47" spans="1:4" ht="15.75" customHeight="1">
      <c r="A47" s="33">
        <v>6116</v>
      </c>
      <c r="B47" s="31" t="s">
        <v>161</v>
      </c>
      <c r="C47" s="32">
        <f>[1]B02_2H_Tiet!P35</f>
        <v>976383751</v>
      </c>
      <c r="D47" s="27">
        <f t="shared" si="0"/>
        <v>976383751</v>
      </c>
    </row>
    <row r="48" spans="1:4" ht="15.75" customHeight="1">
      <c r="A48" s="33">
        <v>6117</v>
      </c>
      <c r="B48" s="31" t="s">
        <v>162</v>
      </c>
      <c r="C48" s="32">
        <f>[1]B02_2H_Tiet!P36</f>
        <v>9049582</v>
      </c>
      <c r="D48" s="27">
        <f t="shared" si="0"/>
        <v>9049582</v>
      </c>
    </row>
    <row r="49" spans="1:4">
      <c r="A49" s="33">
        <v>6149</v>
      </c>
      <c r="B49" s="31" t="s">
        <v>163</v>
      </c>
      <c r="C49" s="32">
        <f>[1]B02_2H_Tiet!P37</f>
        <v>130759000</v>
      </c>
      <c r="D49" s="27">
        <f t="shared" si="0"/>
        <v>130759000</v>
      </c>
    </row>
    <row r="50" spans="1:4" ht="15.75" customHeight="1">
      <c r="A50" s="31">
        <v>6200</v>
      </c>
      <c r="B50" s="31" t="s">
        <v>164</v>
      </c>
      <c r="C50" s="32">
        <f>[1]B02_2H_Tiet!P38</f>
        <v>103250000</v>
      </c>
      <c r="D50" s="27">
        <f t="shared" si="0"/>
        <v>103250000</v>
      </c>
    </row>
    <row r="51" spans="1:4" ht="15.75" customHeight="1">
      <c r="A51" s="33">
        <v>6201</v>
      </c>
      <c r="B51" s="31" t="s">
        <v>165</v>
      </c>
      <c r="C51" s="32">
        <f>[1]B02_2H_Tiet!P39</f>
        <v>94200000</v>
      </c>
      <c r="D51" s="27">
        <f t="shared" si="0"/>
        <v>94200000</v>
      </c>
    </row>
    <row r="52" spans="1:4" ht="15.75" customHeight="1">
      <c r="A52" s="33">
        <v>6202</v>
      </c>
      <c r="B52" s="31" t="s">
        <v>166</v>
      </c>
      <c r="C52" s="32">
        <f>[1]B02_2H_Tiet!P40</f>
        <v>7450000</v>
      </c>
      <c r="D52" s="27">
        <f t="shared" si="0"/>
        <v>7450000</v>
      </c>
    </row>
    <row r="53" spans="1:4">
      <c r="A53" s="33">
        <v>6249</v>
      </c>
      <c r="B53" s="31" t="s">
        <v>163</v>
      </c>
      <c r="C53" s="32">
        <f>[1]B02_2H_Tiet!P41</f>
        <v>1600000</v>
      </c>
      <c r="D53" s="27">
        <f t="shared" si="0"/>
        <v>1600000</v>
      </c>
    </row>
    <row r="54" spans="1:4" ht="15.75" customHeight="1">
      <c r="A54" s="31">
        <v>6300</v>
      </c>
      <c r="B54" s="31" t="s">
        <v>167</v>
      </c>
      <c r="C54" s="32">
        <f>[1]B02_2H_Tiet!P42</f>
        <v>916799863</v>
      </c>
      <c r="D54" s="27">
        <f t="shared" si="0"/>
        <v>916799863</v>
      </c>
    </row>
    <row r="55" spans="1:4" ht="15.75" customHeight="1">
      <c r="A55" s="33">
        <v>6301</v>
      </c>
      <c r="B55" s="31" t="s">
        <v>168</v>
      </c>
      <c r="C55" s="32">
        <f>[1]B02_2H_Tiet!P43</f>
        <v>689818502</v>
      </c>
      <c r="D55" s="27">
        <f t="shared" si="0"/>
        <v>689818502</v>
      </c>
    </row>
    <row r="56" spans="1:4" ht="15.75" customHeight="1">
      <c r="A56" s="33">
        <v>6302</v>
      </c>
      <c r="B56" s="31" t="s">
        <v>169</v>
      </c>
      <c r="C56" s="32">
        <f>[1]B02_2H_Tiet!P44</f>
        <v>115055833</v>
      </c>
      <c r="D56" s="27">
        <f t="shared" si="0"/>
        <v>115055833</v>
      </c>
    </row>
    <row r="57" spans="1:4" ht="15.75" customHeight="1">
      <c r="A57" s="33">
        <v>6303</v>
      </c>
      <c r="B57" s="31" t="s">
        <v>170</v>
      </c>
      <c r="C57" s="32">
        <f>[1]B02_2H_Tiet!P45</f>
        <v>74685305</v>
      </c>
      <c r="D57" s="27">
        <f t="shared" si="0"/>
        <v>74685305</v>
      </c>
    </row>
    <row r="58" spans="1:4" ht="15.75" customHeight="1">
      <c r="A58" s="33">
        <v>6304</v>
      </c>
      <c r="B58" s="31" t="s">
        <v>171</v>
      </c>
      <c r="C58" s="32">
        <f>[1]B02_2H_Tiet!P46</f>
        <v>37240223</v>
      </c>
      <c r="D58" s="27">
        <f t="shared" si="0"/>
        <v>37240223</v>
      </c>
    </row>
    <row r="59" spans="1:4" ht="15.75" customHeight="1">
      <c r="A59" s="31">
        <v>6500</v>
      </c>
      <c r="B59" s="31" t="s">
        <v>172</v>
      </c>
      <c r="C59" s="32">
        <f>[1]B02_2H_Tiet!P47</f>
        <v>30647711</v>
      </c>
      <c r="D59" s="27">
        <f t="shared" si="0"/>
        <v>30647711</v>
      </c>
    </row>
    <row r="60" spans="1:4" ht="15.75" customHeight="1">
      <c r="A60" s="33">
        <v>6501</v>
      </c>
      <c r="B60" s="31" t="s">
        <v>173</v>
      </c>
      <c r="C60" s="32">
        <f>[1]B02_2H_Tiet!P48</f>
        <v>25587711</v>
      </c>
      <c r="D60" s="27">
        <f t="shared" si="0"/>
        <v>25587711</v>
      </c>
    </row>
    <row r="61" spans="1:4" ht="15.75" customHeight="1">
      <c r="A61" s="33">
        <v>6504</v>
      </c>
      <c r="B61" s="31" t="s">
        <v>174</v>
      </c>
      <c r="C61" s="32">
        <f>[1]B02_2H_Tiet!P49</f>
        <v>360000</v>
      </c>
      <c r="D61" s="27">
        <f t="shared" si="0"/>
        <v>360000</v>
      </c>
    </row>
    <row r="62" spans="1:4">
      <c r="A62" s="33">
        <v>6549</v>
      </c>
      <c r="B62" s="31" t="s">
        <v>163</v>
      </c>
      <c r="C62" s="32">
        <f>[1]B02_2H_Tiet!P50</f>
        <v>4700000</v>
      </c>
      <c r="D62" s="27">
        <f t="shared" si="0"/>
        <v>4700000</v>
      </c>
    </row>
    <row r="63" spans="1:4" ht="15.75" customHeight="1">
      <c r="A63" s="31">
        <v>6550</v>
      </c>
      <c r="B63" s="31" t="s">
        <v>175</v>
      </c>
      <c r="C63" s="32">
        <f>[1]B02_2H_Tiet!P51</f>
        <v>139048000</v>
      </c>
      <c r="D63" s="27">
        <f t="shared" si="0"/>
        <v>139048000</v>
      </c>
    </row>
    <row r="64" spans="1:4" ht="15.75" customHeight="1">
      <c r="A64" s="33">
        <v>6551</v>
      </c>
      <c r="B64" s="31" t="s">
        <v>176</v>
      </c>
      <c r="C64" s="32">
        <f>[1]B02_2H_Tiet!P52</f>
        <v>27399000</v>
      </c>
      <c r="D64" s="27">
        <f t="shared" si="0"/>
        <v>27399000</v>
      </c>
    </row>
    <row r="65" spans="1:4" ht="15.75" customHeight="1">
      <c r="A65" s="33">
        <v>6552</v>
      </c>
      <c r="B65" s="31" t="s">
        <v>177</v>
      </c>
      <c r="C65" s="32">
        <f>[1]B02_2H_Tiet!P53</f>
        <v>87859000</v>
      </c>
      <c r="D65" s="27">
        <f t="shared" si="0"/>
        <v>87859000</v>
      </c>
    </row>
    <row r="66" spans="1:4" ht="15.75" customHeight="1">
      <c r="A66" s="33">
        <v>6599</v>
      </c>
      <c r="B66" s="31" t="s">
        <v>178</v>
      </c>
      <c r="C66" s="32">
        <f>[1]B02_2H_Tiet!P54</f>
        <v>23790000</v>
      </c>
      <c r="D66" s="27">
        <f t="shared" si="0"/>
        <v>23790000</v>
      </c>
    </row>
    <row r="67" spans="1:4" ht="15.75" customHeight="1">
      <c r="A67" s="31">
        <v>6600</v>
      </c>
      <c r="B67" s="31" t="s">
        <v>179</v>
      </c>
      <c r="C67" s="32">
        <f>[1]B02_2H_Tiet!P55</f>
        <v>2578612</v>
      </c>
      <c r="D67" s="27">
        <f t="shared" si="0"/>
        <v>2578612</v>
      </c>
    </row>
    <row r="68" spans="1:4" ht="15.75" customHeight="1">
      <c r="A68" s="33">
        <v>6601</v>
      </c>
      <c r="B68" s="31" t="s">
        <v>180</v>
      </c>
      <c r="C68" s="32">
        <f>[1]B02_2H_Tiet!P56</f>
        <v>860852</v>
      </c>
      <c r="D68" s="27">
        <f t="shared" si="0"/>
        <v>860852</v>
      </c>
    </row>
    <row r="69" spans="1:4" ht="15.75" customHeight="1">
      <c r="A69" s="33">
        <v>6607</v>
      </c>
      <c r="B69" s="31" t="s">
        <v>181</v>
      </c>
      <c r="C69" s="32">
        <f>[1]B02_2H_Tiet!P57</f>
        <v>341000</v>
      </c>
      <c r="D69" s="27">
        <f t="shared" si="0"/>
        <v>341000</v>
      </c>
    </row>
    <row r="70" spans="1:4" ht="15.75" customHeight="1">
      <c r="A70" s="33">
        <v>6617</v>
      </c>
      <c r="B70" s="31" t="s">
        <v>182</v>
      </c>
      <c r="C70" s="32">
        <f>[1]B02_2H_Tiet!P58</f>
        <v>1376760</v>
      </c>
      <c r="D70" s="27">
        <f t="shared" si="0"/>
        <v>1376760</v>
      </c>
    </row>
    <row r="71" spans="1:4" ht="15.75" customHeight="1">
      <c r="A71" s="31">
        <v>6700</v>
      </c>
      <c r="B71" s="31" t="s">
        <v>183</v>
      </c>
      <c r="C71" s="32">
        <f>[1]B02_2H_Tiet!P59</f>
        <v>40020000</v>
      </c>
      <c r="D71" s="27">
        <f t="shared" si="0"/>
        <v>40020000</v>
      </c>
    </row>
    <row r="72" spans="1:4" ht="15.75" customHeight="1">
      <c r="A72" s="33">
        <v>6701</v>
      </c>
      <c r="B72" s="31" t="s">
        <v>184</v>
      </c>
      <c r="C72" s="32">
        <f>[1]B02_2H_Tiet!P60</f>
        <v>12440000</v>
      </c>
      <c r="D72" s="27">
        <f t="shared" si="0"/>
        <v>12440000</v>
      </c>
    </row>
    <row r="73" spans="1:4" ht="15.75" customHeight="1">
      <c r="A73" s="33">
        <v>6702</v>
      </c>
      <c r="B73" s="31" t="s">
        <v>185</v>
      </c>
      <c r="C73" s="32">
        <f>[1]B02_2H_Tiet!P61</f>
        <v>4600000</v>
      </c>
      <c r="D73" s="27">
        <f t="shared" si="0"/>
        <v>4600000</v>
      </c>
    </row>
    <row r="74" spans="1:4" ht="15.75" customHeight="1">
      <c r="A74" s="33">
        <v>6703</v>
      </c>
      <c r="B74" s="31" t="s">
        <v>186</v>
      </c>
      <c r="C74" s="32">
        <f>[1]B02_2H_Tiet!P62</f>
        <v>4600000</v>
      </c>
      <c r="D74" s="27">
        <f t="shared" si="0"/>
        <v>4600000</v>
      </c>
    </row>
    <row r="75" spans="1:4" ht="15.75" customHeight="1">
      <c r="A75" s="33">
        <v>6704</v>
      </c>
      <c r="B75" s="31" t="s">
        <v>187</v>
      </c>
      <c r="C75" s="32">
        <f>[1]B02_2H_Tiet!P63</f>
        <v>18380000</v>
      </c>
      <c r="D75" s="27">
        <f t="shared" si="0"/>
        <v>18380000</v>
      </c>
    </row>
    <row r="76" spans="1:4" ht="15.75" customHeight="1">
      <c r="A76" s="31">
        <v>6750</v>
      </c>
      <c r="B76" s="31" t="s">
        <v>188</v>
      </c>
      <c r="C76" s="32">
        <f>[1]B02_2H_Tiet!P64</f>
        <v>3120000</v>
      </c>
      <c r="D76" s="27">
        <f t="shared" si="0"/>
        <v>3120000</v>
      </c>
    </row>
    <row r="77" spans="1:4" ht="15.75" customHeight="1">
      <c r="A77" s="33">
        <v>6758</v>
      </c>
      <c r="B77" s="31" t="s">
        <v>189</v>
      </c>
      <c r="C77" s="32">
        <f>[1]B02_2H_Tiet!P65</f>
        <v>2500000</v>
      </c>
      <c r="D77" s="27">
        <f t="shared" si="0"/>
        <v>2500000</v>
      </c>
    </row>
    <row r="78" spans="1:4" ht="15.75" customHeight="1">
      <c r="A78" s="33">
        <v>6799</v>
      </c>
      <c r="B78" s="31" t="s">
        <v>190</v>
      </c>
      <c r="C78" s="32">
        <f>[1]B02_2H_Tiet!P66</f>
        <v>620000</v>
      </c>
      <c r="D78" s="27">
        <f t="shared" si="0"/>
        <v>620000</v>
      </c>
    </row>
    <row r="79" spans="1:4" ht="24.75" customHeight="1">
      <c r="A79" s="31">
        <v>6900</v>
      </c>
      <c r="B79" s="31" t="s">
        <v>191</v>
      </c>
      <c r="C79" s="32">
        <f>[1]B02_2H_Tiet!P67</f>
        <v>51049000</v>
      </c>
      <c r="D79" s="27">
        <f t="shared" si="0"/>
        <v>51049000</v>
      </c>
    </row>
    <row r="80" spans="1:4" ht="15.75" customHeight="1">
      <c r="A80" s="33">
        <v>6907</v>
      </c>
      <c r="B80" s="31" t="s">
        <v>192</v>
      </c>
      <c r="C80" s="32">
        <f>[1]B02_2H_Tiet!P68</f>
        <v>22914000</v>
      </c>
      <c r="D80" s="27">
        <f t="shared" si="0"/>
        <v>22914000</v>
      </c>
    </row>
    <row r="81" spans="1:4" ht="15.75" customHeight="1">
      <c r="A81" s="33">
        <v>6912</v>
      </c>
      <c r="B81" s="31" t="s">
        <v>193</v>
      </c>
      <c r="C81" s="32">
        <f>[1]B02_2H_Tiet!P69</f>
        <v>3900000</v>
      </c>
      <c r="D81" s="27">
        <f t="shared" si="0"/>
        <v>3900000</v>
      </c>
    </row>
    <row r="82" spans="1:4" ht="15.75" customHeight="1">
      <c r="A82" s="33">
        <v>6921</v>
      </c>
      <c r="B82" s="31" t="s">
        <v>194</v>
      </c>
      <c r="C82" s="32">
        <f>[1]B02_2H_Tiet!P70</f>
        <v>9062000</v>
      </c>
      <c r="D82" s="27">
        <f t="shared" si="0"/>
        <v>9062000</v>
      </c>
    </row>
    <row r="83" spans="1:4" ht="21.75" customHeight="1">
      <c r="A83" s="33">
        <v>6949</v>
      </c>
      <c r="B83" s="31" t="s">
        <v>195</v>
      </c>
      <c r="C83" s="32">
        <f>[1]B02_2H_Tiet!P71</f>
        <v>15173000</v>
      </c>
      <c r="D83" s="27">
        <f t="shared" si="0"/>
        <v>15173000</v>
      </c>
    </row>
    <row r="84" spans="1:4" ht="21.75" customHeight="1">
      <c r="A84" s="31">
        <v>7000</v>
      </c>
      <c r="B84" s="31" t="s">
        <v>196</v>
      </c>
      <c r="C84" s="32">
        <f>[1]B02_2H_Tiet!P72</f>
        <v>80800300</v>
      </c>
      <c r="D84" s="27">
        <f t="shared" si="0"/>
        <v>80800300</v>
      </c>
    </row>
    <row r="85" spans="1:4" ht="21.75" customHeight="1">
      <c r="A85" s="33">
        <v>7001</v>
      </c>
      <c r="B85" s="31" t="s">
        <v>197</v>
      </c>
      <c r="C85" s="32">
        <f>[1]B02_2H_Tiet!P73</f>
        <v>6294000</v>
      </c>
      <c r="D85" s="27">
        <f t="shared" si="0"/>
        <v>6294000</v>
      </c>
    </row>
    <row r="86" spans="1:4" ht="21.75" customHeight="1">
      <c r="A86" s="33">
        <v>7003</v>
      </c>
      <c r="B86" s="31" t="s">
        <v>198</v>
      </c>
      <c r="C86" s="32">
        <f>[1]B02_2H_Tiet!P74</f>
        <v>10016000</v>
      </c>
      <c r="D86" s="27">
        <f t="shared" si="0"/>
        <v>10016000</v>
      </c>
    </row>
    <row r="87" spans="1:4" ht="21.75" customHeight="1">
      <c r="A87" s="33">
        <v>7006</v>
      </c>
      <c r="B87" s="31" t="s">
        <v>199</v>
      </c>
      <c r="C87" s="32">
        <f>[1]B02_2H_Tiet!P75</f>
        <v>24417300</v>
      </c>
      <c r="D87" s="27">
        <f t="shared" si="0"/>
        <v>24417300</v>
      </c>
    </row>
    <row r="88" spans="1:4" ht="15.75" customHeight="1">
      <c r="A88" s="33">
        <v>7049</v>
      </c>
      <c r="B88" s="31" t="s">
        <v>200</v>
      </c>
      <c r="C88" s="32">
        <f>[1]B02_2H_Tiet!P76</f>
        <v>40073000</v>
      </c>
      <c r="D88" s="27">
        <f t="shared" si="0"/>
        <v>40073000</v>
      </c>
    </row>
    <row r="89" spans="1:4" ht="15.75" customHeight="1">
      <c r="A89" s="31">
        <v>7750</v>
      </c>
      <c r="B89" s="31" t="s">
        <v>201</v>
      </c>
      <c r="C89" s="32">
        <f>[1]B02_2H_Tiet!P77</f>
        <v>14815000</v>
      </c>
      <c r="D89" s="27">
        <f t="shared" si="0"/>
        <v>14815000</v>
      </c>
    </row>
    <row r="90" spans="1:4" ht="15.75" customHeight="1">
      <c r="A90" s="33">
        <v>7761</v>
      </c>
      <c r="B90" s="31" t="s">
        <v>202</v>
      </c>
      <c r="C90" s="32">
        <f>[1]B02_2H_Tiet!P78</f>
        <v>6541000</v>
      </c>
      <c r="D90" s="27">
        <f t="shared" si="0"/>
        <v>6541000</v>
      </c>
    </row>
    <row r="91" spans="1:4" ht="15.75" customHeight="1">
      <c r="A91" s="33">
        <v>7799</v>
      </c>
      <c r="B91" s="31" t="s">
        <v>203</v>
      </c>
      <c r="C91" s="32">
        <f>[1]B02_2H_Tiet!P79</f>
        <v>8274000</v>
      </c>
      <c r="D91" s="27">
        <f t="shared" si="0"/>
        <v>8274000</v>
      </c>
    </row>
    <row r="92" spans="1:4" ht="24.75" customHeight="1">
      <c r="A92" s="31">
        <v>9050</v>
      </c>
      <c r="B92" s="31" t="s">
        <v>204</v>
      </c>
      <c r="C92" s="32">
        <f>[1]B02_2H_Tiet!P80</f>
        <v>6460000</v>
      </c>
      <c r="D92" s="27">
        <f t="shared" si="0"/>
        <v>6460000</v>
      </c>
    </row>
    <row r="93" spans="1:4" ht="15.75" customHeight="1">
      <c r="A93" s="33">
        <v>9056</v>
      </c>
      <c r="B93" s="31" t="s">
        <v>205</v>
      </c>
      <c r="C93" s="32">
        <f>[1]B02_2H_Tiet!P81</f>
        <v>6460000</v>
      </c>
      <c r="D93" s="27">
        <f t="shared" si="0"/>
        <v>6460000</v>
      </c>
    </row>
    <row r="94" spans="1:4">
      <c r="A94" s="4" t="s">
        <v>11</v>
      </c>
      <c r="B94" s="8" t="s">
        <v>147</v>
      </c>
      <c r="C94" s="30">
        <f>[1]B02_2H_Tiet!P84</f>
        <v>383850000</v>
      </c>
      <c r="D94" s="35">
        <f>C94</f>
        <v>383850000</v>
      </c>
    </row>
    <row r="95" spans="1:4" ht="15.75" customHeight="1">
      <c r="A95" s="31">
        <v>6100</v>
      </c>
      <c r="B95" s="31" t="s">
        <v>156</v>
      </c>
      <c r="C95" s="32">
        <f>[1]B02_2H_Tiet!P85</f>
        <v>46850000</v>
      </c>
      <c r="D95" s="27">
        <f t="shared" ref="D95:D99" si="1">C95</f>
        <v>46850000</v>
      </c>
    </row>
    <row r="96" spans="1:4" ht="15.75" customHeight="1">
      <c r="A96" s="33">
        <v>6106</v>
      </c>
      <c r="B96" s="31" t="s">
        <v>158</v>
      </c>
      <c r="C96" s="32">
        <f>[1]B02_2H_Tiet!P86</f>
        <v>46850000</v>
      </c>
      <c r="D96" s="27">
        <f t="shared" si="1"/>
        <v>46850000</v>
      </c>
    </row>
    <row r="97" spans="1:4" ht="28.5" customHeight="1">
      <c r="A97" s="31">
        <v>9050</v>
      </c>
      <c r="B97" s="31" t="s">
        <v>204</v>
      </c>
      <c r="C97" s="32">
        <f>[1]B02_2H_Tiet!P87</f>
        <v>337000000</v>
      </c>
      <c r="D97" s="27">
        <f t="shared" si="1"/>
        <v>337000000</v>
      </c>
    </row>
    <row r="98" spans="1:4" ht="15.75" customHeight="1">
      <c r="A98" s="33">
        <v>9062</v>
      </c>
      <c r="B98" s="31" t="s">
        <v>193</v>
      </c>
      <c r="C98" s="32">
        <f>[1]B02_2H_Tiet!P88</f>
        <v>187000000</v>
      </c>
      <c r="D98" s="27">
        <f t="shared" si="1"/>
        <v>187000000</v>
      </c>
    </row>
    <row r="99" spans="1:4" ht="15.75" customHeight="1">
      <c r="A99" s="33">
        <v>9099</v>
      </c>
      <c r="B99" s="31" t="s">
        <v>206</v>
      </c>
      <c r="C99" s="32">
        <f>[1]B02_2H_Tiet!P89</f>
        <v>150000000</v>
      </c>
      <c r="D99" s="27">
        <f t="shared" si="1"/>
        <v>150000000</v>
      </c>
    </row>
    <row r="100" spans="1:4">
      <c r="A100" s="7" t="s">
        <v>36</v>
      </c>
      <c r="B100" s="19" t="s">
        <v>37</v>
      </c>
      <c r="C100" s="5"/>
      <c r="D100" s="5"/>
    </row>
    <row r="101" spans="1:4">
      <c r="A101" s="7" t="s">
        <v>11</v>
      </c>
      <c r="B101" s="8" t="s">
        <v>13</v>
      </c>
      <c r="C101" s="30">
        <f>[1]B02_2H_Tiet!U12</f>
        <v>71327000</v>
      </c>
      <c r="D101" s="35">
        <f>C101</f>
        <v>71327000</v>
      </c>
    </row>
    <row r="102" spans="1:4" ht="15.75" customHeight="1">
      <c r="A102" s="31">
        <v>6500</v>
      </c>
      <c r="B102" s="31" t="s">
        <v>172</v>
      </c>
      <c r="C102" s="34">
        <f>[1]B02_2H_Tiet!U13</f>
        <v>2800000</v>
      </c>
      <c r="D102" s="27">
        <f t="shared" ref="D102:D118" si="2">C102</f>
        <v>2800000</v>
      </c>
    </row>
    <row r="103" spans="1:4">
      <c r="A103" s="33">
        <v>6549</v>
      </c>
      <c r="B103" s="31" t="s">
        <v>163</v>
      </c>
      <c r="C103" s="34">
        <f>[1]B02_2H_Tiet!U14</f>
        <v>2800000</v>
      </c>
      <c r="D103" s="27">
        <f t="shared" si="2"/>
        <v>2800000</v>
      </c>
    </row>
    <row r="104" spans="1:4" ht="15.75" customHeight="1">
      <c r="A104" s="31">
        <v>6550</v>
      </c>
      <c r="B104" s="31" t="s">
        <v>175</v>
      </c>
      <c r="C104" s="34">
        <f>[1]B02_2H_Tiet!U15</f>
        <v>285000</v>
      </c>
      <c r="D104" s="27">
        <f t="shared" si="2"/>
        <v>285000</v>
      </c>
    </row>
    <row r="105" spans="1:4" ht="15.75" customHeight="1">
      <c r="A105" s="33">
        <v>6551</v>
      </c>
      <c r="B105" s="31" t="s">
        <v>176</v>
      </c>
      <c r="C105" s="34">
        <f>[1]B02_2H_Tiet!U16</f>
        <v>285000</v>
      </c>
      <c r="D105" s="27">
        <f t="shared" si="2"/>
        <v>285000</v>
      </c>
    </row>
    <row r="106" spans="1:4" ht="22.5" customHeight="1">
      <c r="A106" s="31">
        <v>7000</v>
      </c>
      <c r="B106" s="31" t="s">
        <v>196</v>
      </c>
      <c r="C106" s="34">
        <f>[1]B02_2H_Tiet!U17</f>
        <v>7942000</v>
      </c>
      <c r="D106" s="27">
        <f t="shared" si="2"/>
        <v>7942000</v>
      </c>
    </row>
    <row r="107" spans="1:4" ht="22.5" customHeight="1">
      <c r="A107" s="33">
        <v>7003</v>
      </c>
      <c r="B107" s="31" t="s">
        <v>198</v>
      </c>
      <c r="C107" s="34">
        <f>[1]B02_2H_Tiet!U18</f>
        <v>272000</v>
      </c>
      <c r="D107" s="27">
        <f t="shared" si="2"/>
        <v>272000</v>
      </c>
    </row>
    <row r="108" spans="1:4" ht="22.5" customHeight="1">
      <c r="A108" s="33">
        <v>7006</v>
      </c>
      <c r="B108" s="31" t="s">
        <v>199</v>
      </c>
      <c r="C108" s="34">
        <f>[1]B02_2H_Tiet!U19</f>
        <v>670000</v>
      </c>
      <c r="D108" s="27">
        <f t="shared" si="2"/>
        <v>670000</v>
      </c>
    </row>
    <row r="109" spans="1:4" ht="22.5" customHeight="1">
      <c r="A109" s="33">
        <v>7012</v>
      </c>
      <c r="B109" s="31" t="s">
        <v>207</v>
      </c>
      <c r="C109" s="34">
        <f>[1]B02_2H_Tiet!U20</f>
        <v>7000000</v>
      </c>
      <c r="D109" s="27">
        <f t="shared" si="2"/>
        <v>7000000</v>
      </c>
    </row>
    <row r="110" spans="1:4" ht="22.5" customHeight="1">
      <c r="A110" s="31">
        <v>9050</v>
      </c>
      <c r="B110" s="31" t="s">
        <v>204</v>
      </c>
      <c r="C110" s="34">
        <f>[1]B02_2H_Tiet!U21</f>
        <v>60300000</v>
      </c>
      <c r="D110" s="27">
        <f t="shared" si="2"/>
        <v>60300000</v>
      </c>
    </row>
    <row r="111" spans="1:4" ht="22.5" customHeight="1">
      <c r="A111" s="33">
        <v>9062</v>
      </c>
      <c r="B111" s="31" t="s">
        <v>193</v>
      </c>
      <c r="C111" s="34">
        <f>[1]B02_2H_Tiet!U22</f>
        <v>24800000</v>
      </c>
      <c r="D111" s="27">
        <f t="shared" si="2"/>
        <v>24800000</v>
      </c>
    </row>
    <row r="112" spans="1:4" ht="15.75" customHeight="1">
      <c r="A112" s="33">
        <v>9063</v>
      </c>
      <c r="B112" s="31" t="s">
        <v>208</v>
      </c>
      <c r="C112" s="34">
        <f>[1]B02_2H_Tiet!U23</f>
        <v>35500000</v>
      </c>
      <c r="D112" s="27">
        <f t="shared" si="2"/>
        <v>35500000</v>
      </c>
    </row>
    <row r="113" spans="1:5">
      <c r="A113" s="4" t="s">
        <v>209</v>
      </c>
      <c r="B113" s="8" t="s">
        <v>17</v>
      </c>
      <c r="C113" s="29">
        <v>58980000</v>
      </c>
      <c r="D113" s="35">
        <f t="shared" si="2"/>
        <v>58980000</v>
      </c>
    </row>
    <row r="114" spans="1:5" ht="15.75" customHeight="1">
      <c r="A114" s="31">
        <v>6100</v>
      </c>
      <c r="B114" s="31" t="s">
        <v>156</v>
      </c>
      <c r="C114" s="32">
        <f>[1]B02_2H_Tiet!AB30</f>
        <v>52180000</v>
      </c>
      <c r="D114" s="27">
        <f t="shared" si="2"/>
        <v>52180000</v>
      </c>
    </row>
    <row r="115" spans="1:5" ht="15.75" customHeight="1">
      <c r="A115" s="33">
        <v>6106</v>
      </c>
      <c r="B115" s="31" t="s">
        <v>158</v>
      </c>
      <c r="C115" s="32">
        <f>[1]B02_2H_Tiet!AB32</f>
        <v>44509000</v>
      </c>
      <c r="D115" s="27">
        <f t="shared" si="2"/>
        <v>44509000</v>
      </c>
    </row>
    <row r="116" spans="1:5">
      <c r="A116" s="33">
        <v>6149</v>
      </c>
      <c r="B116" s="31" t="s">
        <v>163</v>
      </c>
      <c r="C116" s="32">
        <f>[1]B02_2H_Tiet!AB37</f>
        <v>7671000</v>
      </c>
      <c r="D116" s="27">
        <f t="shared" si="2"/>
        <v>7671000</v>
      </c>
    </row>
    <row r="117" spans="1:5" ht="38.25">
      <c r="A117" s="31">
        <v>6900</v>
      </c>
      <c r="B117" s="31" t="s">
        <v>191</v>
      </c>
      <c r="C117" s="32">
        <v>6800000</v>
      </c>
      <c r="D117" s="27">
        <f t="shared" si="2"/>
        <v>6800000</v>
      </c>
    </row>
    <row r="118" spans="1:5">
      <c r="A118" s="33">
        <v>6921</v>
      </c>
      <c r="B118" s="31" t="s">
        <v>194</v>
      </c>
      <c r="C118" s="32">
        <v>6800000</v>
      </c>
      <c r="D118" s="27">
        <f t="shared" si="2"/>
        <v>6800000</v>
      </c>
    </row>
    <row r="119" spans="1:5">
      <c r="A119" s="5"/>
      <c r="B119" s="5" t="s">
        <v>143</v>
      </c>
      <c r="C119" s="36">
        <f>C36+C94+C101+C113</f>
        <v>6901195665</v>
      </c>
      <c r="D119" s="36">
        <f t="shared" ref="D119" si="3">D36+D94+D101+D113</f>
        <v>6901195665</v>
      </c>
      <c r="E119" s="26"/>
    </row>
    <row r="120" spans="1:5">
      <c r="A120" s="1"/>
    </row>
    <row r="121" spans="1:5">
      <c r="A121" s="1"/>
      <c r="C121" t="s">
        <v>29</v>
      </c>
    </row>
    <row r="122" spans="1:5">
      <c r="A122" s="1"/>
      <c r="C122" t="s">
        <v>30</v>
      </c>
    </row>
    <row r="123" spans="1:5">
      <c r="A123" s="1"/>
    </row>
    <row r="124" spans="1:5">
      <c r="A124" s="1"/>
    </row>
    <row r="125" spans="1:5">
      <c r="A125" s="1"/>
    </row>
    <row r="126" spans="1:5">
      <c r="A126" s="1"/>
    </row>
    <row r="127" spans="1:5">
      <c r="A127" s="1"/>
    </row>
    <row r="128" spans="1:5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</sheetData>
  <mergeCells count="4">
    <mergeCell ref="B1:D1"/>
    <mergeCell ref="B2:D2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opLeftCell="A22" workbookViewId="0">
      <selection activeCell="H37" sqref="H37"/>
    </sheetView>
  </sheetViews>
  <sheetFormatPr defaultRowHeight="15.75"/>
  <cols>
    <col min="1" max="1" width="6.125" customWidth="1"/>
    <col min="2" max="2" width="30.375" customWidth="1"/>
    <col min="3" max="3" width="21.5" customWidth="1"/>
    <col min="4" max="4" width="18.875" customWidth="1"/>
    <col min="6" max="6" width="14" bestFit="1" customWidth="1"/>
    <col min="7" max="7" width="11.375" bestFit="1" customWidth="1"/>
  </cols>
  <sheetData>
    <row r="1" spans="1:4">
      <c r="A1" s="3"/>
      <c r="B1" s="122" t="s">
        <v>31</v>
      </c>
      <c r="C1" s="122"/>
      <c r="D1" s="122"/>
    </row>
    <row r="2" spans="1:4">
      <c r="A2" s="3"/>
      <c r="B2" s="122" t="s">
        <v>0</v>
      </c>
      <c r="C2" s="122"/>
      <c r="D2" s="122"/>
    </row>
    <row r="3" spans="1:4">
      <c r="A3" s="3"/>
    </row>
    <row r="4" spans="1:4">
      <c r="A4" s="2" t="s">
        <v>1</v>
      </c>
      <c r="B4" s="2"/>
      <c r="C4" s="2"/>
    </row>
    <row r="5" spans="1:4">
      <c r="A5" s="2" t="s">
        <v>2</v>
      </c>
      <c r="B5" s="2"/>
      <c r="C5" s="2"/>
    </row>
    <row r="6" spans="1:4" ht="18.75">
      <c r="A6" s="121" t="s">
        <v>3</v>
      </c>
      <c r="B6" s="121"/>
      <c r="C6" s="121"/>
      <c r="D6" s="121"/>
    </row>
    <row r="7" spans="1:4" ht="18.75">
      <c r="A7" s="121" t="s">
        <v>144</v>
      </c>
      <c r="B7" s="121"/>
      <c r="C7" s="121"/>
      <c r="D7" s="121"/>
    </row>
    <row r="8" spans="1:4">
      <c r="A8" s="3"/>
    </row>
    <row r="9" spans="1:4">
      <c r="A9" s="4" t="s">
        <v>4</v>
      </c>
      <c r="B9" s="4" t="s">
        <v>5</v>
      </c>
      <c r="C9" s="4" t="s">
        <v>6</v>
      </c>
      <c r="D9" s="4" t="s">
        <v>7</v>
      </c>
    </row>
    <row r="10" spans="1:4">
      <c r="A10" s="7" t="s">
        <v>8</v>
      </c>
      <c r="B10" s="8" t="s">
        <v>9</v>
      </c>
      <c r="C10" s="5"/>
      <c r="D10" s="5"/>
    </row>
    <row r="11" spans="1:4">
      <c r="A11" s="7" t="s">
        <v>11</v>
      </c>
      <c r="B11" s="8" t="s">
        <v>10</v>
      </c>
      <c r="C11" s="5"/>
      <c r="D11" s="5"/>
    </row>
    <row r="12" spans="1:4">
      <c r="A12" s="4">
        <v>1</v>
      </c>
      <c r="B12" s="5" t="s">
        <v>12</v>
      </c>
      <c r="C12" s="5"/>
      <c r="D12" s="5"/>
    </row>
    <row r="13" spans="1:4">
      <c r="A13" s="4"/>
      <c r="B13" s="5" t="s">
        <v>13</v>
      </c>
      <c r="C13" s="22">
        <v>381863000</v>
      </c>
      <c r="D13" s="5"/>
    </row>
    <row r="14" spans="1:4">
      <c r="A14" s="4">
        <v>2</v>
      </c>
      <c r="B14" s="5" t="s">
        <v>14</v>
      </c>
      <c r="C14" s="5"/>
      <c r="D14" s="5"/>
    </row>
    <row r="15" spans="1:4">
      <c r="A15" s="4"/>
      <c r="B15" s="5" t="s">
        <v>15</v>
      </c>
      <c r="C15" s="5"/>
      <c r="D15" s="5"/>
    </row>
    <row r="16" spans="1:4">
      <c r="A16" s="4">
        <v>3</v>
      </c>
      <c r="B16" s="5" t="s">
        <v>16</v>
      </c>
      <c r="C16" s="5"/>
      <c r="D16" s="5"/>
    </row>
    <row r="17" spans="1:4">
      <c r="A17" s="4"/>
      <c r="B17" s="5" t="s">
        <v>17</v>
      </c>
      <c r="C17" s="5"/>
      <c r="D17" s="5"/>
    </row>
    <row r="18" spans="1:4">
      <c r="A18" s="4"/>
      <c r="B18" s="5" t="s">
        <v>18</v>
      </c>
      <c r="C18" s="5"/>
      <c r="D18" s="5"/>
    </row>
    <row r="19" spans="1:4">
      <c r="A19" s="7" t="s">
        <v>19</v>
      </c>
      <c r="B19" s="8" t="s">
        <v>22</v>
      </c>
      <c r="C19" s="5"/>
      <c r="D19" s="5"/>
    </row>
    <row r="20" spans="1:4">
      <c r="A20" s="4">
        <v>1</v>
      </c>
      <c r="B20" s="5" t="s">
        <v>12</v>
      </c>
      <c r="C20" s="5"/>
      <c r="D20" s="5"/>
    </row>
    <row r="21" spans="1:4">
      <c r="A21" s="4"/>
      <c r="B21" s="5" t="s">
        <v>13</v>
      </c>
      <c r="C21" s="5"/>
      <c r="D21" s="5"/>
    </row>
    <row r="22" spans="1:4">
      <c r="A22" s="4">
        <v>2</v>
      </c>
      <c r="B22" s="5" t="s">
        <v>14</v>
      </c>
      <c r="C22" s="22"/>
      <c r="D22" s="5"/>
    </row>
    <row r="23" spans="1:4">
      <c r="A23" s="4"/>
      <c r="B23" s="5" t="s">
        <v>15</v>
      </c>
      <c r="C23" s="22"/>
      <c r="D23" s="5"/>
    </row>
    <row r="24" spans="1:4">
      <c r="A24" s="4">
        <v>3</v>
      </c>
      <c r="B24" s="5" t="s">
        <v>16</v>
      </c>
      <c r="C24" s="22"/>
      <c r="D24" s="5"/>
    </row>
    <row r="25" spans="1:4">
      <c r="A25" s="4"/>
      <c r="B25" s="5" t="s">
        <v>17</v>
      </c>
      <c r="C25" s="22"/>
      <c r="D25" s="5"/>
    </row>
    <row r="26" spans="1:4">
      <c r="A26" s="4"/>
      <c r="B26" s="5" t="s">
        <v>18</v>
      </c>
      <c r="C26" s="22"/>
      <c r="D26" s="5"/>
    </row>
    <row r="27" spans="1:4">
      <c r="A27" s="7" t="s">
        <v>20</v>
      </c>
      <c r="B27" s="8" t="s">
        <v>21</v>
      </c>
      <c r="C27" s="22"/>
      <c r="D27" s="5"/>
    </row>
    <row r="28" spans="1:4">
      <c r="A28" s="4">
        <v>1</v>
      </c>
      <c r="B28" s="5" t="s">
        <v>12</v>
      </c>
      <c r="C28" s="22"/>
      <c r="D28" s="5"/>
    </row>
    <row r="29" spans="1:4">
      <c r="A29" s="4"/>
      <c r="B29" s="5" t="s">
        <v>13</v>
      </c>
      <c r="C29" s="22">
        <v>381863000</v>
      </c>
      <c r="D29" s="5"/>
    </row>
    <row r="30" spans="1:4">
      <c r="A30" s="4">
        <v>2</v>
      </c>
      <c r="B30" s="5" t="s">
        <v>14</v>
      </c>
      <c r="C30" s="22"/>
      <c r="D30" s="5"/>
    </row>
    <row r="31" spans="1:4">
      <c r="A31" s="4"/>
      <c r="B31" s="5" t="s">
        <v>15</v>
      </c>
      <c r="C31" s="22"/>
      <c r="D31" s="5"/>
    </row>
    <row r="32" spans="1:4">
      <c r="A32" s="4">
        <v>3</v>
      </c>
      <c r="B32" s="5" t="s">
        <v>16</v>
      </c>
      <c r="C32" s="22"/>
      <c r="D32" s="5"/>
    </row>
    <row r="33" spans="1:7">
      <c r="A33" s="4"/>
      <c r="B33" s="5" t="s">
        <v>17</v>
      </c>
      <c r="C33" s="22"/>
      <c r="D33" s="5"/>
    </row>
    <row r="34" spans="1:7">
      <c r="A34" s="4"/>
      <c r="B34" s="5" t="s">
        <v>18</v>
      </c>
      <c r="C34" s="22"/>
      <c r="D34" s="5"/>
    </row>
    <row r="35" spans="1:7">
      <c r="A35" s="7" t="s">
        <v>23</v>
      </c>
      <c r="B35" s="8" t="s">
        <v>24</v>
      </c>
      <c r="C35" s="22"/>
      <c r="D35" s="5"/>
    </row>
    <row r="36" spans="1:7">
      <c r="A36" s="7" t="s">
        <v>11</v>
      </c>
      <c r="B36" s="8" t="s">
        <v>146</v>
      </c>
      <c r="C36" s="20">
        <v>7708820000</v>
      </c>
      <c r="D36" s="5"/>
    </row>
    <row r="37" spans="1:7">
      <c r="A37" s="4">
        <v>1</v>
      </c>
      <c r="B37" s="5" t="s">
        <v>25</v>
      </c>
      <c r="C37" s="22">
        <v>6400000000</v>
      </c>
      <c r="D37" s="5"/>
    </row>
    <row r="38" spans="1:7">
      <c r="A38" s="4">
        <v>2</v>
      </c>
      <c r="B38" s="5" t="s">
        <v>26</v>
      </c>
      <c r="C38" s="22">
        <v>1068820000</v>
      </c>
      <c r="D38" s="5"/>
    </row>
    <row r="39" spans="1:7">
      <c r="A39" s="4">
        <v>3</v>
      </c>
      <c r="B39" s="5" t="s">
        <v>27</v>
      </c>
      <c r="C39" s="22">
        <v>190000000</v>
      </c>
      <c r="D39" s="5"/>
    </row>
    <row r="40" spans="1:7">
      <c r="A40" s="4">
        <v>4</v>
      </c>
      <c r="B40" s="5" t="s">
        <v>28</v>
      </c>
      <c r="C40" s="22">
        <v>50000000</v>
      </c>
      <c r="D40" s="5"/>
      <c r="F40" s="17">
        <f>C37+C38+C39+C40</f>
        <v>7708820000</v>
      </c>
      <c r="G40" s="17">
        <f>C36-F40</f>
        <v>0</v>
      </c>
    </row>
    <row r="41" spans="1:7">
      <c r="A41" s="7" t="s">
        <v>19</v>
      </c>
      <c r="B41" s="8" t="s">
        <v>147</v>
      </c>
      <c r="C41" s="20">
        <v>298256000</v>
      </c>
      <c r="D41" s="5"/>
    </row>
    <row r="42" spans="1:7">
      <c r="A42" s="4">
        <v>1</v>
      </c>
      <c r="B42" s="5" t="s">
        <v>25</v>
      </c>
      <c r="C42" s="22"/>
      <c r="D42" s="5"/>
    </row>
    <row r="43" spans="1:7">
      <c r="A43" s="4">
        <v>2</v>
      </c>
      <c r="B43" s="5" t="s">
        <v>26</v>
      </c>
      <c r="C43" s="22"/>
      <c r="D43" s="5"/>
    </row>
    <row r="44" spans="1:7">
      <c r="A44" s="4">
        <v>3</v>
      </c>
      <c r="B44" s="5" t="s">
        <v>27</v>
      </c>
      <c r="C44" s="22">
        <v>298256000</v>
      </c>
      <c r="D44" s="5"/>
    </row>
    <row r="45" spans="1:7">
      <c r="A45" s="4">
        <v>4</v>
      </c>
      <c r="B45" s="5" t="s">
        <v>28</v>
      </c>
      <c r="C45" s="22"/>
      <c r="D45" s="5"/>
    </row>
    <row r="46" spans="1:7">
      <c r="A46" s="7" t="s">
        <v>20</v>
      </c>
      <c r="B46" s="8" t="s">
        <v>148</v>
      </c>
      <c r="C46" s="20">
        <v>20000000</v>
      </c>
      <c r="D46" s="5"/>
    </row>
    <row r="47" spans="1:7">
      <c r="A47" s="4">
        <v>1</v>
      </c>
      <c r="B47" s="5" t="s">
        <v>25</v>
      </c>
      <c r="C47" s="22">
        <v>20000000</v>
      </c>
      <c r="D47" s="5"/>
    </row>
    <row r="48" spans="1:7">
      <c r="A48" s="4">
        <v>2</v>
      </c>
      <c r="B48" s="5" t="s">
        <v>26</v>
      </c>
      <c r="C48" s="22"/>
      <c r="D48" s="5"/>
    </row>
    <row r="49" spans="1:4">
      <c r="A49" s="4">
        <v>3</v>
      </c>
      <c r="B49" s="5" t="s">
        <v>27</v>
      </c>
      <c r="C49" s="22"/>
      <c r="D49" s="5"/>
    </row>
    <row r="50" spans="1:4">
      <c r="A50" s="4">
        <v>4</v>
      </c>
      <c r="B50" s="5" t="s">
        <v>28</v>
      </c>
      <c r="C50" s="22"/>
      <c r="D50" s="5"/>
    </row>
    <row r="51" spans="1:4">
      <c r="A51" s="3"/>
      <c r="C51" t="s">
        <v>145</v>
      </c>
    </row>
    <row r="52" spans="1:4">
      <c r="A52" s="3"/>
      <c r="C52" t="s">
        <v>30</v>
      </c>
    </row>
    <row r="53" spans="1:4">
      <c r="A53" s="3"/>
    </row>
  </sheetData>
  <mergeCells count="4">
    <mergeCell ref="B1:D1"/>
    <mergeCell ref="B2:D2"/>
    <mergeCell ref="A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"/>
  <sheetViews>
    <sheetView topLeftCell="A77" workbookViewId="0">
      <selection activeCell="A86" sqref="A86:D86"/>
    </sheetView>
  </sheetViews>
  <sheetFormatPr defaultRowHeight="15.75"/>
  <cols>
    <col min="2" max="2" width="30.75" customWidth="1"/>
    <col min="3" max="3" width="16.75" customWidth="1"/>
    <col min="4" max="4" width="20" customWidth="1"/>
    <col min="5" max="5" width="14.875" customWidth="1"/>
    <col min="6" max="6" width="15.625" customWidth="1"/>
    <col min="7" max="7" width="16.125" customWidth="1"/>
  </cols>
  <sheetData>
    <row r="1" spans="1:4">
      <c r="A1" s="3"/>
      <c r="B1" s="122" t="s">
        <v>31</v>
      </c>
      <c r="C1" s="122"/>
      <c r="D1" s="122"/>
    </row>
    <row r="2" spans="1:4">
      <c r="A2" s="3"/>
      <c r="B2" s="122" t="s">
        <v>0</v>
      </c>
      <c r="C2" s="122"/>
      <c r="D2" s="122"/>
    </row>
    <row r="3" spans="1:4">
      <c r="A3" s="3"/>
    </row>
    <row r="4" spans="1:4">
      <c r="A4" s="2" t="s">
        <v>1</v>
      </c>
      <c r="B4" s="2"/>
      <c r="C4" s="2"/>
    </row>
    <row r="5" spans="1:4">
      <c r="A5" s="2" t="s">
        <v>2</v>
      </c>
      <c r="B5" s="2"/>
      <c r="C5" s="2"/>
    </row>
    <row r="6" spans="1:4" ht="18.75">
      <c r="A6" s="121" t="s">
        <v>3</v>
      </c>
      <c r="B6" s="121"/>
      <c r="C6" s="121"/>
      <c r="D6" s="121"/>
    </row>
    <row r="7" spans="1:4">
      <c r="A7" s="123" t="s">
        <v>139</v>
      </c>
      <c r="B7" s="123"/>
      <c r="C7" s="123"/>
      <c r="D7" s="123"/>
    </row>
    <row r="8" spans="1:4">
      <c r="A8" s="3"/>
    </row>
    <row r="9" spans="1:4" ht="31.5">
      <c r="A9" s="4" t="s">
        <v>4</v>
      </c>
      <c r="B9" s="4" t="s">
        <v>5</v>
      </c>
      <c r="C9" s="6" t="s">
        <v>33</v>
      </c>
      <c r="D9" s="6" t="s">
        <v>32</v>
      </c>
    </row>
    <row r="10" spans="1:4">
      <c r="A10" s="7" t="s">
        <v>8</v>
      </c>
      <c r="B10" s="8" t="s">
        <v>34</v>
      </c>
      <c r="C10" s="5"/>
      <c r="D10" s="5"/>
    </row>
    <row r="11" spans="1:4">
      <c r="A11" s="4" t="s">
        <v>11</v>
      </c>
      <c r="B11" s="5" t="s">
        <v>10</v>
      </c>
      <c r="C11" s="5"/>
      <c r="D11" s="5"/>
    </row>
    <row r="12" spans="1:4">
      <c r="A12" s="4">
        <v>1</v>
      </c>
      <c r="B12" s="5" t="s">
        <v>12</v>
      </c>
      <c r="C12" s="5"/>
      <c r="D12" s="5"/>
    </row>
    <row r="13" spans="1:4">
      <c r="A13" s="4"/>
      <c r="B13" s="5" t="s">
        <v>13</v>
      </c>
      <c r="C13" s="22">
        <v>381863000</v>
      </c>
      <c r="D13" s="5"/>
    </row>
    <row r="14" spans="1:4">
      <c r="A14" s="4">
        <v>2</v>
      </c>
      <c r="B14" s="5" t="s">
        <v>14</v>
      </c>
      <c r="C14" s="5"/>
      <c r="D14" s="5"/>
    </row>
    <row r="15" spans="1:4">
      <c r="A15" s="4"/>
      <c r="B15" s="5" t="s">
        <v>15</v>
      </c>
      <c r="C15" s="5"/>
      <c r="D15" s="5"/>
    </row>
    <row r="16" spans="1:4">
      <c r="A16" s="4">
        <v>3</v>
      </c>
      <c r="B16" s="5" t="s">
        <v>16</v>
      </c>
      <c r="C16" s="5"/>
      <c r="D16" s="5"/>
    </row>
    <row r="17" spans="1:4">
      <c r="A17" s="4"/>
      <c r="B17" s="5" t="s">
        <v>17</v>
      </c>
      <c r="C17" s="5"/>
      <c r="D17" s="5"/>
    </row>
    <row r="18" spans="1:4">
      <c r="A18" s="4"/>
      <c r="B18" s="5" t="s">
        <v>18</v>
      </c>
      <c r="C18" s="5"/>
      <c r="D18" s="5"/>
    </row>
    <row r="19" spans="1:4">
      <c r="A19" s="4" t="s">
        <v>19</v>
      </c>
      <c r="B19" s="5" t="s">
        <v>22</v>
      </c>
      <c r="C19" s="5"/>
      <c r="D19" s="5"/>
    </row>
    <row r="20" spans="1:4">
      <c r="A20" s="4">
        <v>1</v>
      </c>
      <c r="B20" s="5" t="s">
        <v>12</v>
      </c>
      <c r="C20" s="5"/>
      <c r="D20" s="5"/>
    </row>
    <row r="21" spans="1:4">
      <c r="A21" s="4"/>
      <c r="B21" s="5" t="s">
        <v>13</v>
      </c>
      <c r="C21" s="5"/>
      <c r="D21" s="5"/>
    </row>
    <row r="22" spans="1:4">
      <c r="A22" s="4">
        <v>2</v>
      </c>
      <c r="B22" s="5" t="s">
        <v>14</v>
      </c>
      <c r="C22" s="5"/>
      <c r="D22" s="5"/>
    </row>
    <row r="23" spans="1:4">
      <c r="A23" s="4"/>
      <c r="B23" s="5" t="s">
        <v>15</v>
      </c>
      <c r="C23" s="5"/>
      <c r="D23" s="5"/>
    </row>
    <row r="24" spans="1:4">
      <c r="A24" s="4">
        <v>3</v>
      </c>
      <c r="B24" s="5" t="s">
        <v>16</v>
      </c>
      <c r="C24" s="5"/>
      <c r="D24" s="5"/>
    </row>
    <row r="25" spans="1:4">
      <c r="A25" s="4"/>
      <c r="B25" s="5" t="s">
        <v>17</v>
      </c>
      <c r="C25" s="5"/>
      <c r="D25" s="5"/>
    </row>
    <row r="26" spans="1:4">
      <c r="A26" s="4"/>
      <c r="B26" s="5" t="s">
        <v>18</v>
      </c>
      <c r="C26" s="5"/>
      <c r="D26" s="5"/>
    </row>
    <row r="27" spans="1:4">
      <c r="A27" s="4" t="s">
        <v>20</v>
      </c>
      <c r="B27" s="5" t="s">
        <v>21</v>
      </c>
      <c r="C27" s="5"/>
      <c r="D27" s="5"/>
    </row>
    <row r="28" spans="1:4">
      <c r="A28" s="4">
        <v>1</v>
      </c>
      <c r="B28" s="5" t="s">
        <v>12</v>
      </c>
      <c r="C28" s="5"/>
      <c r="D28" s="5"/>
    </row>
    <row r="29" spans="1:4">
      <c r="A29" s="4"/>
      <c r="B29" s="5" t="s">
        <v>13</v>
      </c>
      <c r="C29" s="23">
        <f>C13</f>
        <v>381863000</v>
      </c>
      <c r="D29" s="5"/>
    </row>
    <row r="30" spans="1:4">
      <c r="A30" s="4">
        <v>2</v>
      </c>
      <c r="B30" s="5" t="s">
        <v>14</v>
      </c>
      <c r="C30" s="5"/>
      <c r="D30" s="5"/>
    </row>
    <row r="31" spans="1:4">
      <c r="A31" s="4"/>
      <c r="B31" s="5" t="s">
        <v>15</v>
      </c>
      <c r="C31" s="5"/>
      <c r="D31" s="5"/>
    </row>
    <row r="32" spans="1:4">
      <c r="A32" s="4">
        <v>3</v>
      </c>
      <c r="B32" s="5" t="s">
        <v>16</v>
      </c>
      <c r="C32" s="5"/>
      <c r="D32" s="5"/>
    </row>
    <row r="33" spans="1:5">
      <c r="A33" s="4"/>
      <c r="B33" s="5" t="s">
        <v>17</v>
      </c>
      <c r="C33" s="5"/>
      <c r="D33" s="5"/>
    </row>
    <row r="34" spans="1:5">
      <c r="A34" s="4"/>
      <c r="B34" s="5" t="s">
        <v>18</v>
      </c>
      <c r="C34" s="5"/>
      <c r="D34" s="5"/>
    </row>
    <row r="35" spans="1:5">
      <c r="A35" s="7" t="s">
        <v>23</v>
      </c>
      <c r="B35" s="8" t="s">
        <v>35</v>
      </c>
      <c r="C35" s="5"/>
      <c r="D35" s="5"/>
    </row>
    <row r="36" spans="1:5">
      <c r="A36" s="4" t="s">
        <v>11</v>
      </c>
      <c r="B36" s="8" t="s">
        <v>137</v>
      </c>
      <c r="C36" s="18" t="str">
        <f>'[2]02_SDKPĐVDT1'!AP21</f>
        <v>8 234 397 335</v>
      </c>
      <c r="D36" s="14" t="str">
        <f>C36</f>
        <v>8 234 397 335</v>
      </c>
      <c r="E36" s="16">
        <v>8234397335</v>
      </c>
    </row>
    <row r="37" spans="1:5" ht="25.5">
      <c r="A37" s="11" t="s">
        <v>38</v>
      </c>
      <c r="B37" s="12" t="s">
        <v>87</v>
      </c>
      <c r="C37" s="13" t="e">
        <f>#REF!</f>
        <v>#REF!</v>
      </c>
      <c r="D37" s="13" t="e">
        <f>C37</f>
        <v>#REF!</v>
      </c>
    </row>
    <row r="38" spans="1:5">
      <c r="A38" s="11" t="s">
        <v>39</v>
      </c>
      <c r="B38" s="12" t="s">
        <v>88</v>
      </c>
      <c r="C38" s="13" t="e">
        <f>#REF!</f>
        <v>#REF!</v>
      </c>
      <c r="D38" s="13" t="e">
        <f>C38</f>
        <v>#REF!</v>
      </c>
    </row>
    <row r="39" spans="1:5">
      <c r="A39" s="11" t="s">
        <v>40</v>
      </c>
      <c r="B39" s="12" t="s">
        <v>89</v>
      </c>
      <c r="C39" s="13" t="e">
        <f>#REF!</f>
        <v>#REF!</v>
      </c>
      <c r="D39" s="13" t="e">
        <f t="shared" ref="D39:D85" si="0">C39</f>
        <v>#REF!</v>
      </c>
    </row>
    <row r="40" spans="1:5" ht="25.5">
      <c r="A40" s="11" t="s">
        <v>41</v>
      </c>
      <c r="B40" s="12" t="s">
        <v>90</v>
      </c>
      <c r="C40" s="13" t="e">
        <f>#REF!</f>
        <v>#REF!</v>
      </c>
      <c r="D40" s="13" t="e">
        <f t="shared" si="0"/>
        <v>#REF!</v>
      </c>
    </row>
    <row r="41" spans="1:5">
      <c r="A41" s="11" t="s">
        <v>42</v>
      </c>
      <c r="B41" s="12" t="s">
        <v>91</v>
      </c>
      <c r="C41" s="13" t="e">
        <f>#REF!</f>
        <v>#REF!</v>
      </c>
      <c r="D41" s="13" t="e">
        <f t="shared" si="0"/>
        <v>#REF!</v>
      </c>
    </row>
    <row r="42" spans="1:5">
      <c r="A42" s="11" t="s">
        <v>43</v>
      </c>
      <c r="B42" s="12" t="s">
        <v>92</v>
      </c>
      <c r="C42" s="13" t="e">
        <f>#REF!</f>
        <v>#REF!</v>
      </c>
      <c r="D42" s="13" t="e">
        <f t="shared" si="0"/>
        <v>#REF!</v>
      </c>
    </row>
    <row r="43" spans="1:5">
      <c r="A43" s="11" t="s">
        <v>44</v>
      </c>
      <c r="B43" s="12" t="s">
        <v>93</v>
      </c>
      <c r="C43" s="13" t="e">
        <f>#REF!</f>
        <v>#REF!</v>
      </c>
      <c r="D43" s="13" t="e">
        <f t="shared" si="0"/>
        <v>#REF!</v>
      </c>
    </row>
    <row r="44" spans="1:5">
      <c r="A44" s="11" t="s">
        <v>45</v>
      </c>
      <c r="B44" s="12" t="s">
        <v>94</v>
      </c>
      <c r="C44" s="13" t="e">
        <f>#REF!</f>
        <v>#REF!</v>
      </c>
      <c r="D44" s="13" t="e">
        <f t="shared" si="0"/>
        <v>#REF!</v>
      </c>
    </row>
    <row r="45" spans="1:5">
      <c r="A45" s="11" t="s">
        <v>46</v>
      </c>
      <c r="B45" s="12" t="s">
        <v>95</v>
      </c>
      <c r="C45" s="13" t="e">
        <f>#REF!</f>
        <v>#REF!</v>
      </c>
      <c r="D45" s="13" t="e">
        <f t="shared" si="0"/>
        <v>#REF!</v>
      </c>
    </row>
    <row r="46" spans="1:5">
      <c r="A46" s="11" t="s">
        <v>47</v>
      </c>
      <c r="B46" s="12" t="s">
        <v>96</v>
      </c>
      <c r="C46" s="13" t="e">
        <f>#REF!</f>
        <v>#REF!</v>
      </c>
      <c r="D46" s="13" t="e">
        <f t="shared" si="0"/>
        <v>#REF!</v>
      </c>
    </row>
    <row r="47" spans="1:5">
      <c r="A47" s="11" t="s">
        <v>48</v>
      </c>
      <c r="B47" s="12" t="s">
        <v>97</v>
      </c>
      <c r="C47" s="13" t="e">
        <f>#REF!</f>
        <v>#REF!</v>
      </c>
      <c r="D47" s="13" t="e">
        <f t="shared" si="0"/>
        <v>#REF!</v>
      </c>
    </row>
    <row r="48" spans="1:5">
      <c r="A48" s="11" t="s">
        <v>49</v>
      </c>
      <c r="B48" s="12" t="s">
        <v>98</v>
      </c>
      <c r="C48" s="13" t="e">
        <f>#REF!</f>
        <v>#REF!</v>
      </c>
      <c r="D48" s="13" t="e">
        <f t="shared" si="0"/>
        <v>#REF!</v>
      </c>
      <c r="E48" t="e">
        <f>SUM(D37:D48)</f>
        <v>#REF!</v>
      </c>
    </row>
    <row r="49" spans="1:4">
      <c r="A49" s="11" t="s">
        <v>50</v>
      </c>
      <c r="B49" s="12" t="s">
        <v>99</v>
      </c>
      <c r="C49" s="13" t="e">
        <f>#REF!</f>
        <v>#REF!</v>
      </c>
      <c r="D49" s="13" t="e">
        <f t="shared" si="0"/>
        <v>#REF!</v>
      </c>
    </row>
    <row r="50" spans="1:4">
      <c r="A50" s="11" t="s">
        <v>51</v>
      </c>
      <c r="B50" s="12" t="s">
        <v>100</v>
      </c>
      <c r="C50" s="13" t="e">
        <f>#REF!</f>
        <v>#REF!</v>
      </c>
      <c r="D50" s="13" t="e">
        <f t="shared" si="0"/>
        <v>#REF!</v>
      </c>
    </row>
    <row r="51" spans="1:4">
      <c r="A51" s="11" t="s">
        <v>52</v>
      </c>
      <c r="B51" s="12" t="s">
        <v>101</v>
      </c>
      <c r="C51" s="13" t="e">
        <f>#REF!</f>
        <v>#REF!</v>
      </c>
      <c r="D51" s="13" t="e">
        <f t="shared" si="0"/>
        <v>#REF!</v>
      </c>
    </row>
    <row r="52" spans="1:4">
      <c r="A52" s="11" t="s">
        <v>53</v>
      </c>
      <c r="B52" s="12" t="s">
        <v>102</v>
      </c>
      <c r="C52" s="13" t="e">
        <f>#REF!</f>
        <v>#REF!</v>
      </c>
      <c r="D52" s="13" t="e">
        <f t="shared" si="0"/>
        <v>#REF!</v>
      </c>
    </row>
    <row r="53" spans="1:4">
      <c r="A53" s="11" t="s">
        <v>54</v>
      </c>
      <c r="B53" s="12" t="s">
        <v>103</v>
      </c>
      <c r="C53" s="13" t="e">
        <f>#REF!</f>
        <v>#REF!</v>
      </c>
      <c r="D53" s="13" t="e">
        <f t="shared" si="0"/>
        <v>#REF!</v>
      </c>
    </row>
    <row r="54" spans="1:4">
      <c r="A54" s="11" t="s">
        <v>55</v>
      </c>
      <c r="B54" s="12" t="s">
        <v>104</v>
      </c>
      <c r="C54" s="13" t="e">
        <f>#REF!</f>
        <v>#REF!</v>
      </c>
      <c r="D54" s="13" t="e">
        <f t="shared" si="0"/>
        <v>#REF!</v>
      </c>
    </row>
    <row r="55" spans="1:4">
      <c r="A55" s="11" t="s">
        <v>56</v>
      </c>
      <c r="B55" s="12" t="s">
        <v>105</v>
      </c>
      <c r="C55" s="13" t="e">
        <f>#REF!</f>
        <v>#REF!</v>
      </c>
      <c r="D55" s="13" t="e">
        <f t="shared" si="0"/>
        <v>#REF!</v>
      </c>
    </row>
    <row r="56" spans="1:4">
      <c r="A56" s="11" t="s">
        <v>57</v>
      </c>
      <c r="B56" s="12" t="s">
        <v>106</v>
      </c>
      <c r="C56" s="13" t="e">
        <f>#REF!</f>
        <v>#REF!</v>
      </c>
      <c r="D56" s="13" t="e">
        <f t="shared" si="0"/>
        <v>#REF!</v>
      </c>
    </row>
    <row r="57" spans="1:4">
      <c r="A57" s="11" t="s">
        <v>58</v>
      </c>
      <c r="B57" s="12" t="s">
        <v>107</v>
      </c>
      <c r="C57" s="13" t="e">
        <f>#REF!</f>
        <v>#REF!</v>
      </c>
      <c r="D57" s="13" t="e">
        <f t="shared" si="0"/>
        <v>#REF!</v>
      </c>
    </row>
    <row r="58" spans="1:4">
      <c r="A58" s="11" t="s">
        <v>59</v>
      </c>
      <c r="B58" s="12" t="s">
        <v>108</v>
      </c>
      <c r="C58" s="13" t="e">
        <f>#REF!</f>
        <v>#REF!</v>
      </c>
      <c r="D58" s="13" t="e">
        <f t="shared" si="0"/>
        <v>#REF!</v>
      </c>
    </row>
    <row r="59" spans="1:4">
      <c r="A59" s="11" t="s">
        <v>60</v>
      </c>
      <c r="B59" s="12" t="s">
        <v>109</v>
      </c>
      <c r="C59" s="13" t="e">
        <f>#REF!</f>
        <v>#REF!</v>
      </c>
      <c r="D59" s="13" t="e">
        <f t="shared" si="0"/>
        <v>#REF!</v>
      </c>
    </row>
    <row r="60" spans="1:4">
      <c r="A60" s="11" t="s">
        <v>61</v>
      </c>
      <c r="B60" s="12" t="s">
        <v>110</v>
      </c>
      <c r="C60" s="13" t="e">
        <f>#REF!</f>
        <v>#REF!</v>
      </c>
      <c r="D60" s="13" t="e">
        <f t="shared" si="0"/>
        <v>#REF!</v>
      </c>
    </row>
    <row r="61" spans="1:4">
      <c r="A61" s="11" t="s">
        <v>62</v>
      </c>
      <c r="B61" s="12" t="s">
        <v>111</v>
      </c>
      <c r="C61" s="13" t="e">
        <f>#REF!</f>
        <v>#REF!</v>
      </c>
      <c r="D61" s="13" t="e">
        <f t="shared" si="0"/>
        <v>#REF!</v>
      </c>
    </row>
    <row r="62" spans="1:4">
      <c r="A62" s="11" t="s">
        <v>63</v>
      </c>
      <c r="B62" s="12" t="s">
        <v>112</v>
      </c>
      <c r="C62" s="13" t="e">
        <f>#REF!</f>
        <v>#REF!</v>
      </c>
      <c r="D62" s="13" t="e">
        <f t="shared" si="0"/>
        <v>#REF!</v>
      </c>
    </row>
    <row r="63" spans="1:4">
      <c r="A63" s="11" t="s">
        <v>64</v>
      </c>
      <c r="B63" s="12" t="s">
        <v>113</v>
      </c>
      <c r="C63" s="13" t="e">
        <f>#REF!</f>
        <v>#REF!</v>
      </c>
      <c r="D63" s="13" t="e">
        <f t="shared" si="0"/>
        <v>#REF!</v>
      </c>
    </row>
    <row r="64" spans="1:4">
      <c r="A64" s="11" t="s">
        <v>65</v>
      </c>
      <c r="B64" s="12" t="s">
        <v>114</v>
      </c>
      <c r="C64" s="13" t="e">
        <f>#REF!</f>
        <v>#REF!</v>
      </c>
      <c r="D64" s="13" t="e">
        <f t="shared" si="0"/>
        <v>#REF!</v>
      </c>
    </row>
    <row r="65" spans="1:4">
      <c r="A65" s="11" t="s">
        <v>66</v>
      </c>
      <c r="B65" s="12" t="s">
        <v>115</v>
      </c>
      <c r="C65" s="13" t="e">
        <f>#REF!</f>
        <v>#REF!</v>
      </c>
      <c r="D65" s="13" t="e">
        <f t="shared" si="0"/>
        <v>#REF!</v>
      </c>
    </row>
    <row r="66" spans="1:4">
      <c r="A66" s="11" t="s">
        <v>67</v>
      </c>
      <c r="B66" s="12" t="s">
        <v>116</v>
      </c>
      <c r="C66" s="13" t="e">
        <f>#REF!</f>
        <v>#REF!</v>
      </c>
      <c r="D66" s="13" t="e">
        <f t="shared" si="0"/>
        <v>#REF!</v>
      </c>
    </row>
    <row r="67" spans="1:4">
      <c r="A67" s="11" t="s">
        <v>68</v>
      </c>
      <c r="B67" s="12" t="s">
        <v>117</v>
      </c>
      <c r="C67" s="13" t="e">
        <f>#REF!</f>
        <v>#REF!</v>
      </c>
      <c r="D67" s="13" t="e">
        <f t="shared" si="0"/>
        <v>#REF!</v>
      </c>
    </row>
    <row r="68" spans="1:4">
      <c r="A68" s="11" t="s">
        <v>69</v>
      </c>
      <c r="B68" s="12" t="s">
        <v>118</v>
      </c>
      <c r="C68" s="13" t="e">
        <f>#REF!</f>
        <v>#REF!</v>
      </c>
      <c r="D68" s="13" t="e">
        <f t="shared" si="0"/>
        <v>#REF!</v>
      </c>
    </row>
    <row r="69" spans="1:4">
      <c r="A69" s="11" t="s">
        <v>70</v>
      </c>
      <c r="B69" s="12" t="s">
        <v>119</v>
      </c>
      <c r="C69" s="13" t="e">
        <f>#REF!</f>
        <v>#REF!</v>
      </c>
      <c r="D69" s="13" t="e">
        <f t="shared" si="0"/>
        <v>#REF!</v>
      </c>
    </row>
    <row r="70" spans="1:4">
      <c r="A70" s="11" t="s">
        <v>71</v>
      </c>
      <c r="B70" s="12" t="s">
        <v>120</v>
      </c>
      <c r="C70" s="13" t="e">
        <f>#REF!</f>
        <v>#REF!</v>
      </c>
      <c r="D70" s="13" t="e">
        <f t="shared" si="0"/>
        <v>#REF!</v>
      </c>
    </row>
    <row r="71" spans="1:4" ht="25.5">
      <c r="A71" s="11" t="s">
        <v>72</v>
      </c>
      <c r="B71" s="12" t="s">
        <v>121</v>
      </c>
      <c r="C71" s="13" t="e">
        <f>#REF!</f>
        <v>#REF!</v>
      </c>
      <c r="D71" s="13" t="e">
        <f t="shared" si="0"/>
        <v>#REF!</v>
      </c>
    </row>
    <row r="72" spans="1:4" ht="25.5">
      <c r="A72" s="11" t="s">
        <v>73</v>
      </c>
      <c r="B72" s="12" t="s">
        <v>122</v>
      </c>
      <c r="C72" s="13" t="e">
        <f>#REF!</f>
        <v>#REF!</v>
      </c>
      <c r="D72" s="13" t="e">
        <f t="shared" si="0"/>
        <v>#REF!</v>
      </c>
    </row>
    <row r="73" spans="1:4" ht="25.5">
      <c r="A73" s="11" t="s">
        <v>74</v>
      </c>
      <c r="B73" s="12" t="s">
        <v>123</v>
      </c>
      <c r="C73" s="13" t="e">
        <f>#REF!</f>
        <v>#REF!</v>
      </c>
      <c r="D73" s="13" t="e">
        <f t="shared" si="0"/>
        <v>#REF!</v>
      </c>
    </row>
    <row r="74" spans="1:4" ht="25.5">
      <c r="A74" s="11" t="s">
        <v>75</v>
      </c>
      <c r="B74" s="12" t="s">
        <v>124</v>
      </c>
      <c r="C74" s="13" t="e">
        <f>#REF!</f>
        <v>#REF!</v>
      </c>
      <c r="D74" s="13" t="e">
        <f t="shared" si="0"/>
        <v>#REF!</v>
      </c>
    </row>
    <row r="75" spans="1:4">
      <c r="A75" s="11" t="s">
        <v>76</v>
      </c>
      <c r="B75" s="12" t="s">
        <v>125</v>
      </c>
      <c r="C75" s="13" t="e">
        <f>#REF!</f>
        <v>#REF!</v>
      </c>
      <c r="D75" s="13" t="e">
        <f t="shared" si="0"/>
        <v>#REF!</v>
      </c>
    </row>
    <row r="76" spans="1:4" ht="25.5">
      <c r="A76" s="11" t="s">
        <v>77</v>
      </c>
      <c r="B76" s="12" t="s">
        <v>126</v>
      </c>
      <c r="C76" s="13" t="e">
        <f>#REF!</f>
        <v>#REF!</v>
      </c>
      <c r="D76" s="13" t="e">
        <f t="shared" si="0"/>
        <v>#REF!</v>
      </c>
    </row>
    <row r="77" spans="1:4">
      <c r="A77" s="11" t="s">
        <v>78</v>
      </c>
      <c r="B77" s="12" t="s">
        <v>127</v>
      </c>
      <c r="C77" s="13" t="e">
        <f>#REF!</f>
        <v>#REF!</v>
      </c>
      <c r="D77" s="13" t="e">
        <f t="shared" si="0"/>
        <v>#REF!</v>
      </c>
    </row>
    <row r="78" spans="1:4">
      <c r="A78" s="11" t="s">
        <v>79</v>
      </c>
      <c r="B78" s="12" t="s">
        <v>128</v>
      </c>
      <c r="C78" s="13" t="e">
        <f>#REF!</f>
        <v>#REF!</v>
      </c>
      <c r="D78" s="13" t="e">
        <f t="shared" si="0"/>
        <v>#REF!</v>
      </c>
    </row>
    <row r="79" spans="1:4">
      <c r="A79" s="11" t="s">
        <v>80</v>
      </c>
      <c r="B79" s="12" t="s">
        <v>129</v>
      </c>
      <c r="C79" s="13" t="e">
        <f>#REF!</f>
        <v>#REF!</v>
      </c>
      <c r="D79" s="13" t="e">
        <f t="shared" si="0"/>
        <v>#REF!</v>
      </c>
    </row>
    <row r="80" spans="1:4">
      <c r="A80" s="11" t="s">
        <v>81</v>
      </c>
      <c r="B80" s="12" t="s">
        <v>130</v>
      </c>
      <c r="C80" s="13" t="e">
        <f>#REF!</f>
        <v>#REF!</v>
      </c>
      <c r="D80" s="13" t="e">
        <f t="shared" si="0"/>
        <v>#REF!</v>
      </c>
    </row>
    <row r="81" spans="1:5" ht="25.5">
      <c r="A81" s="11" t="s">
        <v>82</v>
      </c>
      <c r="B81" s="12" t="s">
        <v>131</v>
      </c>
      <c r="C81" s="13" t="e">
        <f>#REF!</f>
        <v>#REF!</v>
      </c>
      <c r="D81" s="13" t="e">
        <f t="shared" si="0"/>
        <v>#REF!</v>
      </c>
    </row>
    <row r="82" spans="1:5" ht="25.5">
      <c r="A82" s="11" t="s">
        <v>83</v>
      </c>
      <c r="B82" s="12" t="s">
        <v>132</v>
      </c>
      <c r="C82" s="13" t="e">
        <f>#REF!</f>
        <v>#REF!</v>
      </c>
      <c r="D82" s="13" t="e">
        <f t="shared" si="0"/>
        <v>#REF!</v>
      </c>
    </row>
    <row r="83" spans="1:5">
      <c r="A83" s="11" t="s">
        <v>84</v>
      </c>
      <c r="B83" s="12" t="s">
        <v>98</v>
      </c>
      <c r="C83" s="13" t="e">
        <f>#REF!</f>
        <v>#REF!</v>
      </c>
      <c r="D83" s="13" t="e">
        <f t="shared" si="0"/>
        <v>#REF!</v>
      </c>
    </row>
    <row r="84" spans="1:5">
      <c r="A84" s="11" t="s">
        <v>85</v>
      </c>
      <c r="B84" s="12" t="s">
        <v>119</v>
      </c>
      <c r="C84" s="13" t="e">
        <f>#REF!</f>
        <v>#REF!</v>
      </c>
      <c r="D84" s="13" t="e">
        <f t="shared" si="0"/>
        <v>#REF!</v>
      </c>
    </row>
    <row r="85" spans="1:5">
      <c r="A85" s="11" t="s">
        <v>86</v>
      </c>
      <c r="B85" s="12" t="s">
        <v>133</v>
      </c>
      <c r="C85" s="13" t="e">
        <f>#REF!</f>
        <v>#REF!</v>
      </c>
      <c r="D85" s="13" t="e">
        <f t="shared" si="0"/>
        <v>#REF!</v>
      </c>
    </row>
    <row r="86" spans="1:5">
      <c r="A86" s="4" t="s">
        <v>19</v>
      </c>
      <c r="B86" s="8" t="s">
        <v>138</v>
      </c>
      <c r="C86" s="14" t="e">
        <f>#REF!</f>
        <v>#REF!</v>
      </c>
      <c r="D86" s="14" t="e">
        <f>C86</f>
        <v>#REF!</v>
      </c>
      <c r="E86" s="16">
        <v>296442000</v>
      </c>
    </row>
    <row r="87" spans="1:5">
      <c r="A87" s="12" t="s">
        <v>134</v>
      </c>
      <c r="B87" s="12" t="s">
        <v>118</v>
      </c>
      <c r="C87" s="13" t="e">
        <f>#REF!</f>
        <v>#REF!</v>
      </c>
      <c r="D87" s="13" t="e">
        <f t="shared" ref="D87:D88" si="1">C87</f>
        <v>#REF!</v>
      </c>
    </row>
    <row r="88" spans="1:5">
      <c r="A88" s="12" t="s">
        <v>135</v>
      </c>
      <c r="B88" s="12" t="s">
        <v>136</v>
      </c>
      <c r="C88" s="13" t="e">
        <f>#REF!</f>
        <v>#REF!</v>
      </c>
      <c r="D88" s="13" t="e">
        <f t="shared" si="1"/>
        <v>#REF!</v>
      </c>
    </row>
    <row r="89" spans="1:5">
      <c r="A89" s="7" t="s">
        <v>36</v>
      </c>
      <c r="B89" s="19" t="s">
        <v>140</v>
      </c>
      <c r="C89" s="20">
        <v>416012000</v>
      </c>
      <c r="D89" s="21">
        <f>C89</f>
        <v>416012000</v>
      </c>
      <c r="E89" s="17">
        <f>D89</f>
        <v>416012000</v>
      </c>
    </row>
    <row r="90" spans="1:5">
      <c r="A90" s="11" t="s">
        <v>43</v>
      </c>
      <c r="B90" s="12" t="s">
        <v>92</v>
      </c>
      <c r="C90" s="22">
        <v>14120000</v>
      </c>
      <c r="D90" s="23">
        <f t="shared" ref="D90:D110" si="2">C90</f>
        <v>14120000</v>
      </c>
    </row>
    <row r="91" spans="1:5">
      <c r="A91" s="11" t="s">
        <v>44</v>
      </c>
      <c r="B91" s="12" t="s">
        <v>93</v>
      </c>
      <c r="C91" s="22">
        <v>1500000</v>
      </c>
      <c r="D91" s="23">
        <f t="shared" si="2"/>
        <v>1500000</v>
      </c>
    </row>
    <row r="92" spans="1:5">
      <c r="A92" s="11" t="s">
        <v>57</v>
      </c>
      <c r="B92" s="12" t="s">
        <v>106</v>
      </c>
      <c r="C92" s="15">
        <v>250000</v>
      </c>
      <c r="D92" s="23">
        <f t="shared" si="2"/>
        <v>250000</v>
      </c>
    </row>
    <row r="93" spans="1:5">
      <c r="A93" s="11" t="s">
        <v>61</v>
      </c>
      <c r="B93" s="12" t="s">
        <v>110</v>
      </c>
      <c r="C93" s="22">
        <v>295000</v>
      </c>
      <c r="D93" s="23">
        <f t="shared" si="2"/>
        <v>295000</v>
      </c>
    </row>
    <row r="94" spans="1:5">
      <c r="A94" s="11" t="s">
        <v>64</v>
      </c>
      <c r="B94" s="12" t="s">
        <v>113</v>
      </c>
      <c r="C94" s="22">
        <v>5308000</v>
      </c>
      <c r="D94" s="23">
        <f t="shared" si="2"/>
        <v>5308000</v>
      </c>
    </row>
    <row r="95" spans="1:5">
      <c r="A95" s="11" t="s">
        <v>65</v>
      </c>
      <c r="B95" s="12" t="s">
        <v>114</v>
      </c>
      <c r="C95" s="22">
        <v>2700000</v>
      </c>
      <c r="D95" s="23">
        <f t="shared" si="2"/>
        <v>2700000</v>
      </c>
    </row>
    <row r="96" spans="1:5">
      <c r="A96" s="11" t="s">
        <v>66</v>
      </c>
      <c r="B96" s="12" t="s">
        <v>115</v>
      </c>
      <c r="C96" s="22">
        <v>3000000</v>
      </c>
      <c r="D96" s="23">
        <f t="shared" si="2"/>
        <v>3000000</v>
      </c>
    </row>
    <row r="97" spans="1:5">
      <c r="A97" s="11" t="s">
        <v>68</v>
      </c>
      <c r="B97" s="12" t="s">
        <v>117</v>
      </c>
      <c r="C97" s="22">
        <v>8000000</v>
      </c>
      <c r="D97" s="23">
        <f t="shared" si="2"/>
        <v>8000000</v>
      </c>
    </row>
    <row r="98" spans="1:5">
      <c r="A98" s="11">
        <v>6906</v>
      </c>
      <c r="B98" s="12" t="s">
        <v>141</v>
      </c>
      <c r="C98" s="22">
        <v>850000</v>
      </c>
      <c r="D98" s="23">
        <f t="shared" si="2"/>
        <v>850000</v>
      </c>
    </row>
    <row r="99" spans="1:5">
      <c r="A99" s="11">
        <v>6907</v>
      </c>
      <c r="B99" s="12" t="s">
        <v>118</v>
      </c>
      <c r="C99" s="22">
        <v>5610000</v>
      </c>
      <c r="D99" s="23">
        <f t="shared" si="2"/>
        <v>5610000</v>
      </c>
    </row>
    <row r="100" spans="1:5">
      <c r="A100" s="11" t="s">
        <v>70</v>
      </c>
      <c r="B100" s="12" t="s">
        <v>119</v>
      </c>
      <c r="C100" s="5"/>
      <c r="D100" s="23">
        <f t="shared" si="2"/>
        <v>0</v>
      </c>
    </row>
    <row r="101" spans="1:5">
      <c r="A101" s="11" t="s">
        <v>71</v>
      </c>
      <c r="B101" s="12" t="s">
        <v>120</v>
      </c>
      <c r="C101" s="22">
        <v>2790000</v>
      </c>
      <c r="D101" s="23">
        <f t="shared" si="2"/>
        <v>2790000</v>
      </c>
    </row>
    <row r="102" spans="1:5" ht="25.5">
      <c r="A102" s="11" t="s">
        <v>72</v>
      </c>
      <c r="B102" s="12" t="s">
        <v>121</v>
      </c>
      <c r="C102" s="22">
        <v>18628000</v>
      </c>
      <c r="D102" s="23">
        <f t="shared" si="2"/>
        <v>18628000</v>
      </c>
    </row>
    <row r="103" spans="1:5" ht="25.5">
      <c r="A103" s="11" t="s">
        <v>73</v>
      </c>
      <c r="B103" s="12" t="s">
        <v>122</v>
      </c>
      <c r="C103" s="22">
        <v>126000</v>
      </c>
      <c r="D103" s="23">
        <f t="shared" si="2"/>
        <v>126000</v>
      </c>
    </row>
    <row r="104" spans="1:5" ht="25.5">
      <c r="A104" s="11" t="s">
        <v>75</v>
      </c>
      <c r="B104" s="12" t="s">
        <v>124</v>
      </c>
      <c r="C104" s="22">
        <v>297000</v>
      </c>
      <c r="D104" s="23">
        <f t="shared" si="2"/>
        <v>297000</v>
      </c>
    </row>
    <row r="105" spans="1:5">
      <c r="A105" s="11" t="s">
        <v>78</v>
      </c>
      <c r="B105" s="12" t="s">
        <v>127</v>
      </c>
      <c r="C105" s="22">
        <v>7020000</v>
      </c>
      <c r="D105" s="23">
        <f t="shared" si="2"/>
        <v>7020000</v>
      </c>
    </row>
    <row r="106" spans="1:5">
      <c r="A106" s="11">
        <v>7799</v>
      </c>
      <c r="B106" s="12" t="s">
        <v>28</v>
      </c>
      <c r="C106" s="22">
        <v>1380000</v>
      </c>
      <c r="D106" s="23">
        <f t="shared" si="2"/>
        <v>1380000</v>
      </c>
    </row>
    <row r="107" spans="1:5">
      <c r="A107" s="11">
        <v>9056</v>
      </c>
      <c r="B107" s="12" t="s">
        <v>141</v>
      </c>
      <c r="C107" s="22">
        <v>5963000</v>
      </c>
      <c r="D107" s="23">
        <f t="shared" si="2"/>
        <v>5963000</v>
      </c>
    </row>
    <row r="108" spans="1:5">
      <c r="A108" s="11">
        <v>9057</v>
      </c>
      <c r="B108" s="12" t="s">
        <v>142</v>
      </c>
      <c r="C108" s="22">
        <v>333185000</v>
      </c>
      <c r="D108" s="23">
        <f t="shared" si="2"/>
        <v>333185000</v>
      </c>
    </row>
    <row r="109" spans="1:5">
      <c r="A109" s="11" t="s">
        <v>86</v>
      </c>
      <c r="B109" s="12" t="s">
        <v>133</v>
      </c>
      <c r="C109" s="22">
        <v>4790000</v>
      </c>
      <c r="D109" s="23">
        <f t="shared" si="2"/>
        <v>4790000</v>
      </c>
    </row>
    <row r="110" spans="1:5">
      <c r="A110" s="11"/>
      <c r="B110" s="25" t="s">
        <v>143</v>
      </c>
      <c r="C110" s="21">
        <v>8946851335</v>
      </c>
      <c r="D110" s="24">
        <f t="shared" si="2"/>
        <v>8946851335</v>
      </c>
      <c r="E110" s="17" t="e">
        <f>SUM(E36:E109)</f>
        <v>#REF!</v>
      </c>
    </row>
    <row r="111" spans="1:5">
      <c r="A111" s="3"/>
    </row>
    <row r="112" spans="1:5">
      <c r="A112" s="3"/>
      <c r="C112" t="s">
        <v>29</v>
      </c>
    </row>
    <row r="113" spans="1:3">
      <c r="A113" s="3"/>
      <c r="C113" t="s">
        <v>30</v>
      </c>
    </row>
    <row r="114" spans="1:3">
      <c r="A114" s="3"/>
    </row>
    <row r="115" spans="1:3">
      <c r="A115" s="3"/>
    </row>
    <row r="116" spans="1:3">
      <c r="A116" s="3"/>
    </row>
    <row r="117" spans="1:3">
      <c r="A117" s="3"/>
    </row>
  </sheetData>
  <mergeCells count="4">
    <mergeCell ref="B1:D1"/>
    <mergeCell ref="B2:D2"/>
    <mergeCell ref="A6:D6"/>
    <mergeCell ref="A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opLeftCell="A32" workbookViewId="0">
      <selection activeCell="E39" sqref="E39"/>
    </sheetView>
  </sheetViews>
  <sheetFormatPr defaultRowHeight="15.75"/>
  <cols>
    <col min="1" max="1" width="6.5" customWidth="1"/>
    <col min="2" max="2" width="30.5" customWidth="1"/>
    <col min="3" max="3" width="16.375" customWidth="1"/>
    <col min="4" max="4" width="16.875" customWidth="1"/>
    <col min="5" max="5" width="12.375" bestFit="1" customWidth="1"/>
  </cols>
  <sheetData>
    <row r="1" spans="1:4">
      <c r="A1" s="3"/>
      <c r="B1" s="122" t="s">
        <v>31</v>
      </c>
      <c r="C1" s="122"/>
      <c r="D1" s="122"/>
    </row>
    <row r="2" spans="1:4">
      <c r="A2" s="3"/>
      <c r="B2" s="122" t="s">
        <v>0</v>
      </c>
      <c r="C2" s="122"/>
      <c r="D2" s="122"/>
    </row>
    <row r="3" spans="1:4">
      <c r="A3" s="3"/>
    </row>
    <row r="4" spans="1:4">
      <c r="A4" s="2" t="s">
        <v>1</v>
      </c>
      <c r="B4" s="2"/>
      <c r="C4" s="2"/>
    </row>
    <row r="5" spans="1:4">
      <c r="A5" s="2" t="s">
        <v>2</v>
      </c>
      <c r="B5" s="2"/>
      <c r="C5" s="2"/>
    </row>
    <row r="6" spans="1:4" ht="18.75">
      <c r="A6" s="121" t="s">
        <v>3</v>
      </c>
      <c r="B6" s="121"/>
      <c r="C6" s="121"/>
      <c r="D6" s="121"/>
    </row>
    <row r="7" spans="1:4" ht="18.75">
      <c r="A7" s="121" t="s">
        <v>144</v>
      </c>
      <c r="B7" s="121"/>
      <c r="C7" s="121"/>
      <c r="D7" s="121"/>
    </row>
    <row r="8" spans="1:4">
      <c r="A8" s="3"/>
    </row>
    <row r="9" spans="1:4">
      <c r="A9" s="4" t="s">
        <v>4</v>
      </c>
      <c r="B9" s="4" t="s">
        <v>5</v>
      </c>
      <c r="C9" s="4" t="s">
        <v>6</v>
      </c>
      <c r="D9" s="4" t="s">
        <v>7</v>
      </c>
    </row>
    <row r="10" spans="1:4">
      <c r="A10" s="7" t="s">
        <v>8</v>
      </c>
      <c r="B10" s="8" t="s">
        <v>9</v>
      </c>
      <c r="C10" s="5"/>
      <c r="D10" s="5"/>
    </row>
    <row r="11" spans="1:4">
      <c r="A11" s="7" t="s">
        <v>11</v>
      </c>
      <c r="B11" s="8" t="s">
        <v>10</v>
      </c>
      <c r="C11" s="5"/>
      <c r="D11" s="5"/>
    </row>
    <row r="12" spans="1:4">
      <c r="A12" s="4">
        <v>1</v>
      </c>
      <c r="B12" s="5" t="s">
        <v>12</v>
      </c>
      <c r="C12" s="5"/>
      <c r="D12" s="5"/>
    </row>
    <row r="13" spans="1:4">
      <c r="A13" s="4"/>
      <c r="B13" s="5" t="s">
        <v>13</v>
      </c>
      <c r="C13" s="22">
        <v>495610500</v>
      </c>
      <c r="D13" s="5"/>
    </row>
    <row r="14" spans="1:4">
      <c r="A14" s="4">
        <v>2</v>
      </c>
      <c r="B14" s="5" t="s">
        <v>14</v>
      </c>
      <c r="C14" s="5"/>
      <c r="D14" s="5"/>
    </row>
    <row r="15" spans="1:4">
      <c r="A15" s="4"/>
      <c r="B15" s="5" t="s">
        <v>15</v>
      </c>
      <c r="C15" s="5"/>
      <c r="D15" s="5"/>
    </row>
    <row r="16" spans="1:4">
      <c r="A16" s="4">
        <v>3</v>
      </c>
      <c r="B16" s="5" t="s">
        <v>16</v>
      </c>
      <c r="C16" s="22">
        <v>287700000</v>
      </c>
      <c r="D16" s="5"/>
    </row>
    <row r="17" spans="1:4">
      <c r="A17" s="4"/>
      <c r="B17" s="5" t="s">
        <v>17</v>
      </c>
      <c r="C17" s="5"/>
      <c r="D17" s="5"/>
    </row>
    <row r="18" spans="1:4">
      <c r="A18" s="4"/>
      <c r="B18" s="5" t="s">
        <v>18</v>
      </c>
      <c r="C18" s="5"/>
      <c r="D18" s="5"/>
    </row>
    <row r="19" spans="1:4">
      <c r="A19" s="7" t="s">
        <v>19</v>
      </c>
      <c r="B19" s="8" t="s">
        <v>22</v>
      </c>
      <c r="C19" s="5"/>
      <c r="D19" s="5"/>
    </row>
    <row r="20" spans="1:4">
      <c r="A20" s="4">
        <v>1</v>
      </c>
      <c r="B20" s="5" t="s">
        <v>12</v>
      </c>
      <c r="C20" s="5"/>
      <c r="D20" s="5"/>
    </row>
    <row r="21" spans="1:4">
      <c r="A21" s="4"/>
      <c r="B21" s="5" t="s">
        <v>13</v>
      </c>
      <c r="C21" s="5"/>
      <c r="D21" s="5"/>
    </row>
    <row r="22" spans="1:4">
      <c r="A22" s="4">
        <v>2</v>
      </c>
      <c r="B22" s="5" t="s">
        <v>14</v>
      </c>
      <c r="C22" s="22"/>
      <c r="D22" s="5"/>
    </row>
    <row r="23" spans="1:4">
      <c r="A23" s="4"/>
      <c r="B23" s="5" t="s">
        <v>15</v>
      </c>
      <c r="C23" s="22"/>
      <c r="D23" s="5"/>
    </row>
    <row r="24" spans="1:4">
      <c r="A24" s="4">
        <v>3</v>
      </c>
      <c r="B24" s="5" t="s">
        <v>16</v>
      </c>
      <c r="C24" s="22"/>
      <c r="D24" s="5"/>
    </row>
    <row r="25" spans="1:4">
      <c r="A25" s="4"/>
      <c r="B25" s="5" t="s">
        <v>17</v>
      </c>
      <c r="C25" s="22"/>
      <c r="D25" s="5"/>
    </row>
    <row r="26" spans="1:4">
      <c r="A26" s="4"/>
      <c r="B26" s="5" t="s">
        <v>18</v>
      </c>
      <c r="C26" s="22"/>
      <c r="D26" s="5"/>
    </row>
    <row r="27" spans="1:4">
      <c r="A27" s="7" t="s">
        <v>20</v>
      </c>
      <c r="B27" s="8" t="s">
        <v>21</v>
      </c>
      <c r="C27" s="22"/>
      <c r="D27" s="5"/>
    </row>
    <row r="28" spans="1:4">
      <c r="A28" s="4">
        <v>1</v>
      </c>
      <c r="B28" s="5" t="s">
        <v>12</v>
      </c>
      <c r="C28" s="22"/>
      <c r="D28" s="5"/>
    </row>
    <row r="29" spans="1:4">
      <c r="A29" s="4"/>
      <c r="B29" s="5" t="s">
        <v>13</v>
      </c>
      <c r="C29" s="22">
        <v>495610500</v>
      </c>
      <c r="D29" s="5"/>
    </row>
    <row r="30" spans="1:4">
      <c r="A30" s="4">
        <v>2</v>
      </c>
      <c r="B30" s="5" t="s">
        <v>14</v>
      </c>
      <c r="C30" s="22"/>
      <c r="D30" s="5"/>
    </row>
    <row r="31" spans="1:4">
      <c r="A31" s="4"/>
      <c r="B31" s="5" t="s">
        <v>15</v>
      </c>
      <c r="C31" s="22"/>
      <c r="D31" s="5"/>
    </row>
    <row r="32" spans="1:4">
      <c r="A32" s="4">
        <v>3</v>
      </c>
      <c r="B32" s="5" t="s">
        <v>16</v>
      </c>
      <c r="C32" s="22">
        <v>287700000</v>
      </c>
      <c r="D32" s="5"/>
    </row>
    <row r="33" spans="1:5">
      <c r="A33" s="4"/>
      <c r="B33" s="5" t="s">
        <v>17</v>
      </c>
      <c r="C33" s="22"/>
      <c r="D33" s="5"/>
    </row>
    <row r="34" spans="1:5">
      <c r="A34" s="4"/>
      <c r="B34" s="5" t="s">
        <v>18</v>
      </c>
      <c r="C34" s="22"/>
      <c r="D34" s="5"/>
    </row>
    <row r="35" spans="1:5">
      <c r="A35" s="7" t="s">
        <v>23</v>
      </c>
      <c r="B35" s="8" t="s">
        <v>24</v>
      </c>
      <c r="C35" s="22"/>
      <c r="D35" s="5"/>
    </row>
    <row r="36" spans="1:5">
      <c r="A36" s="7" t="s">
        <v>11</v>
      </c>
      <c r="B36" s="8" t="s">
        <v>146</v>
      </c>
      <c r="C36" s="20">
        <v>8954097000</v>
      </c>
      <c r="D36" s="5"/>
    </row>
    <row r="37" spans="1:5">
      <c r="A37" s="4">
        <v>1</v>
      </c>
      <c r="B37" s="5" t="s">
        <v>25</v>
      </c>
      <c r="C37" s="22">
        <v>7900000000</v>
      </c>
      <c r="D37" s="5"/>
    </row>
    <row r="38" spans="1:5">
      <c r="A38" s="4">
        <v>2</v>
      </c>
      <c r="B38" s="5" t="s">
        <v>26</v>
      </c>
      <c r="C38" s="22">
        <v>950000000</v>
      </c>
      <c r="D38" s="5"/>
    </row>
    <row r="39" spans="1:5">
      <c r="A39" s="4">
        <v>3</v>
      </c>
      <c r="B39" s="5" t="s">
        <v>27</v>
      </c>
      <c r="C39" s="22">
        <v>60000000</v>
      </c>
      <c r="D39" s="5"/>
      <c r="E39" s="17"/>
    </row>
    <row r="40" spans="1:5">
      <c r="A40" s="4">
        <v>4</v>
      </c>
      <c r="B40" s="5" t="s">
        <v>28</v>
      </c>
      <c r="C40" s="22">
        <v>44097000</v>
      </c>
      <c r="D40" s="5"/>
    </row>
    <row r="41" spans="1:5">
      <c r="A41" s="7" t="s">
        <v>19</v>
      </c>
      <c r="B41" s="8" t="s">
        <v>147</v>
      </c>
      <c r="C41" s="20">
        <v>49737000</v>
      </c>
      <c r="D41" s="5"/>
    </row>
    <row r="42" spans="1:5">
      <c r="A42" s="4">
        <v>1</v>
      </c>
      <c r="B42" s="5" t="s">
        <v>25</v>
      </c>
      <c r="C42" s="22"/>
      <c r="D42" s="5"/>
    </row>
    <row r="43" spans="1:5">
      <c r="A43" s="4">
        <v>2</v>
      </c>
      <c r="B43" s="5" t="s">
        <v>26</v>
      </c>
      <c r="C43" s="22">
        <v>49737000</v>
      </c>
      <c r="D43" s="5"/>
    </row>
    <row r="44" spans="1:5">
      <c r="A44" s="4">
        <v>3</v>
      </c>
      <c r="B44" s="5" t="s">
        <v>27</v>
      </c>
      <c r="C44" s="22"/>
      <c r="D44" s="5"/>
    </row>
    <row r="45" spans="1:5">
      <c r="A45" s="4">
        <v>4</v>
      </c>
      <c r="B45" s="5" t="s">
        <v>28</v>
      </c>
      <c r="C45" s="22"/>
      <c r="D45" s="5"/>
    </row>
    <row r="46" spans="1:5">
      <c r="A46" s="7" t="s">
        <v>19</v>
      </c>
      <c r="B46" s="8" t="s">
        <v>236</v>
      </c>
      <c r="C46" s="20">
        <v>2000000</v>
      </c>
      <c r="D46" s="5"/>
    </row>
    <row r="47" spans="1:5">
      <c r="A47" s="4">
        <v>1</v>
      </c>
      <c r="B47" s="5" t="s">
        <v>25</v>
      </c>
      <c r="C47" s="22">
        <v>2000000</v>
      </c>
      <c r="D47" s="5"/>
    </row>
    <row r="48" spans="1:5">
      <c r="A48" s="4">
        <v>2</v>
      </c>
      <c r="B48" s="5" t="s">
        <v>26</v>
      </c>
      <c r="C48" s="22"/>
      <c r="D48" s="5"/>
    </row>
    <row r="49" spans="1:4">
      <c r="A49" s="4">
        <v>3</v>
      </c>
      <c r="B49" s="5" t="s">
        <v>27</v>
      </c>
      <c r="C49" s="22"/>
      <c r="D49" s="5"/>
    </row>
    <row r="50" spans="1:4">
      <c r="A50" s="4">
        <v>4</v>
      </c>
      <c r="B50" s="5" t="s">
        <v>28</v>
      </c>
      <c r="C50" s="22"/>
      <c r="D50" s="5"/>
    </row>
    <row r="51" spans="1:4">
      <c r="A51" s="7" t="s">
        <v>20</v>
      </c>
      <c r="B51" s="8" t="s">
        <v>148</v>
      </c>
      <c r="C51" s="20">
        <v>167631000</v>
      </c>
      <c r="D51" s="5"/>
    </row>
    <row r="52" spans="1:4">
      <c r="A52" s="4">
        <v>1</v>
      </c>
      <c r="B52" s="5" t="s">
        <v>25</v>
      </c>
      <c r="C52" s="22">
        <v>167631000</v>
      </c>
      <c r="D52" s="5"/>
    </row>
    <row r="53" spans="1:4">
      <c r="A53" s="4">
        <v>2</v>
      </c>
      <c r="B53" s="5" t="s">
        <v>26</v>
      </c>
      <c r="C53" s="22"/>
      <c r="D53" s="5"/>
    </row>
    <row r="54" spans="1:4">
      <c r="A54" s="4">
        <v>3</v>
      </c>
      <c r="B54" s="5" t="s">
        <v>27</v>
      </c>
      <c r="C54" s="22"/>
      <c r="D54" s="5"/>
    </row>
    <row r="55" spans="1:4">
      <c r="A55" s="4">
        <v>4</v>
      </c>
      <c r="B55" s="5" t="s">
        <v>28</v>
      </c>
      <c r="C55" s="22"/>
      <c r="D55" s="5"/>
    </row>
    <row r="56" spans="1:4">
      <c r="A56" s="3"/>
      <c r="C56" t="s">
        <v>145</v>
      </c>
    </row>
    <row r="57" spans="1:4">
      <c r="A57" s="3"/>
      <c r="C57" t="s">
        <v>30</v>
      </c>
    </row>
    <row r="58" spans="1:4">
      <c r="A58" s="3"/>
    </row>
  </sheetData>
  <mergeCells count="4">
    <mergeCell ref="B1:D1"/>
    <mergeCell ref="B2:D2"/>
    <mergeCell ref="A6:D6"/>
    <mergeCell ref="A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topLeftCell="A34" workbookViewId="0">
      <selection activeCell="F50" sqref="F50"/>
    </sheetView>
  </sheetViews>
  <sheetFormatPr defaultRowHeight="15.75"/>
  <cols>
    <col min="1" max="1" width="6.25" customWidth="1"/>
    <col min="2" max="2" width="33.5" customWidth="1"/>
    <col min="3" max="3" width="15.5" customWidth="1"/>
    <col min="4" max="4" width="18.375" customWidth="1"/>
    <col min="6" max="6" width="13.75" bestFit="1" customWidth="1"/>
  </cols>
  <sheetData>
    <row r="1" spans="1:4">
      <c r="A1" s="3"/>
      <c r="B1" s="122" t="s">
        <v>31</v>
      </c>
      <c r="C1" s="122"/>
      <c r="D1" s="122"/>
    </row>
    <row r="2" spans="1:4">
      <c r="A2" s="3"/>
      <c r="B2" s="122" t="s">
        <v>0</v>
      </c>
      <c r="C2" s="122"/>
      <c r="D2" s="122"/>
    </row>
    <row r="3" spans="1:4">
      <c r="A3" s="3"/>
    </row>
    <row r="4" spans="1:4">
      <c r="A4" s="2" t="s">
        <v>1</v>
      </c>
      <c r="B4" s="2"/>
      <c r="C4" s="2"/>
    </row>
    <row r="5" spans="1:4">
      <c r="A5" s="2" t="s">
        <v>2</v>
      </c>
      <c r="B5" s="2"/>
      <c r="C5" s="2"/>
    </row>
    <row r="6" spans="1:4" ht="18.75">
      <c r="A6" s="121" t="s">
        <v>3</v>
      </c>
      <c r="B6" s="121"/>
      <c r="C6" s="121"/>
      <c r="D6" s="121"/>
    </row>
    <row r="7" spans="1:4">
      <c r="A7" s="123" t="s">
        <v>211</v>
      </c>
      <c r="B7" s="123"/>
      <c r="C7" s="123"/>
      <c r="D7" s="123"/>
    </row>
    <row r="8" spans="1:4">
      <c r="A8" s="3"/>
    </row>
    <row r="9" spans="1:4" ht="31.5">
      <c r="A9" s="4" t="s">
        <v>4</v>
      </c>
      <c r="B9" s="4" t="s">
        <v>5</v>
      </c>
      <c r="C9" s="6" t="s">
        <v>33</v>
      </c>
      <c r="D9" s="6" t="s">
        <v>32</v>
      </c>
    </row>
    <row r="10" spans="1:4">
      <c r="A10" s="7" t="s">
        <v>8</v>
      </c>
      <c r="B10" s="8" t="s">
        <v>34</v>
      </c>
      <c r="C10" s="5"/>
      <c r="D10" s="5"/>
    </row>
    <row r="11" spans="1:4">
      <c r="A11" s="4" t="s">
        <v>11</v>
      </c>
      <c r="B11" s="5" t="s">
        <v>10</v>
      </c>
      <c r="C11" s="5"/>
      <c r="D11" s="5"/>
    </row>
    <row r="12" spans="1:4">
      <c r="A12" s="4">
        <v>1</v>
      </c>
      <c r="B12" s="5" t="s">
        <v>12</v>
      </c>
      <c r="C12" s="5"/>
      <c r="D12" s="5"/>
    </row>
    <row r="13" spans="1:4">
      <c r="A13" s="4"/>
      <c r="B13" s="5" t="s">
        <v>13</v>
      </c>
      <c r="C13" s="28">
        <v>495610500</v>
      </c>
      <c r="D13" s="39">
        <f>C13</f>
        <v>495610500</v>
      </c>
    </row>
    <row r="14" spans="1:4">
      <c r="A14" s="4">
        <v>2</v>
      </c>
      <c r="B14" s="5" t="s">
        <v>14</v>
      </c>
      <c r="C14" s="5"/>
      <c r="D14" s="40"/>
    </row>
    <row r="15" spans="1:4">
      <c r="A15" s="4"/>
      <c r="B15" s="5" t="s">
        <v>15</v>
      </c>
      <c r="C15" s="5"/>
      <c r="D15" s="40"/>
    </row>
    <row r="16" spans="1:4">
      <c r="A16" s="4">
        <v>3</v>
      </c>
      <c r="B16" s="5" t="s">
        <v>16</v>
      </c>
      <c r="C16" s="28">
        <v>287700000</v>
      </c>
      <c r="D16" s="39">
        <f>C16</f>
        <v>287700000</v>
      </c>
    </row>
    <row r="17" spans="1:4">
      <c r="A17" s="4"/>
      <c r="B17" s="5" t="s">
        <v>17</v>
      </c>
      <c r="C17" s="28"/>
      <c r="D17" s="5"/>
    </row>
    <row r="18" spans="1:4">
      <c r="A18" s="4"/>
      <c r="B18" s="5" t="s">
        <v>18</v>
      </c>
      <c r="C18" s="5"/>
      <c r="D18" s="5"/>
    </row>
    <row r="19" spans="1:4">
      <c r="A19" s="4" t="s">
        <v>19</v>
      </c>
      <c r="B19" s="5" t="s">
        <v>22</v>
      </c>
      <c r="C19" s="5"/>
      <c r="D19" s="5"/>
    </row>
    <row r="20" spans="1:4">
      <c r="A20" s="4">
        <v>1</v>
      </c>
      <c r="B20" s="5" t="s">
        <v>12</v>
      </c>
      <c r="C20" s="5"/>
      <c r="D20" s="5"/>
    </row>
    <row r="21" spans="1:4">
      <c r="A21" s="4"/>
      <c r="B21" s="5" t="s">
        <v>13</v>
      </c>
      <c r="C21" s="5"/>
      <c r="D21" s="5"/>
    </row>
    <row r="22" spans="1:4">
      <c r="A22" s="4">
        <v>2</v>
      </c>
      <c r="B22" s="5" t="s">
        <v>14</v>
      </c>
      <c r="C22" s="5"/>
      <c r="D22" s="5"/>
    </row>
    <row r="23" spans="1:4">
      <c r="A23" s="4"/>
      <c r="B23" s="5" t="s">
        <v>15</v>
      </c>
      <c r="C23" s="5"/>
      <c r="D23" s="5"/>
    </row>
    <row r="24" spans="1:4">
      <c r="A24" s="4">
        <v>3</v>
      </c>
      <c r="B24" s="5" t="s">
        <v>16</v>
      </c>
      <c r="C24" s="5"/>
      <c r="D24" s="5"/>
    </row>
    <row r="25" spans="1:4">
      <c r="A25" s="4"/>
      <c r="B25" s="5" t="s">
        <v>17</v>
      </c>
      <c r="C25" s="5"/>
      <c r="D25" s="5"/>
    </row>
    <row r="26" spans="1:4">
      <c r="A26" s="4"/>
      <c r="B26" s="5" t="s">
        <v>18</v>
      </c>
      <c r="C26" s="5"/>
      <c r="D26" s="5"/>
    </row>
    <row r="27" spans="1:4">
      <c r="A27" s="4" t="s">
        <v>20</v>
      </c>
      <c r="B27" s="5" t="s">
        <v>21</v>
      </c>
      <c r="C27" s="5"/>
      <c r="D27" s="5"/>
    </row>
    <row r="28" spans="1:4">
      <c r="A28" s="4">
        <v>1</v>
      </c>
      <c r="B28" s="5" t="s">
        <v>12</v>
      </c>
      <c r="C28" s="5"/>
      <c r="D28" s="5"/>
    </row>
    <row r="29" spans="1:4">
      <c r="A29" s="4"/>
      <c r="B29" s="5" t="s">
        <v>13</v>
      </c>
      <c r="C29" s="28">
        <v>495610500</v>
      </c>
      <c r="D29" s="39">
        <f>C29</f>
        <v>495610500</v>
      </c>
    </row>
    <row r="30" spans="1:4">
      <c r="A30" s="4">
        <v>2</v>
      </c>
      <c r="B30" s="5" t="s">
        <v>14</v>
      </c>
      <c r="C30" s="5"/>
      <c r="D30" s="40"/>
    </row>
    <row r="31" spans="1:4">
      <c r="A31" s="4"/>
      <c r="B31" s="5" t="s">
        <v>15</v>
      </c>
      <c r="C31" s="5"/>
      <c r="D31" s="40"/>
    </row>
    <row r="32" spans="1:4">
      <c r="A32" s="4">
        <v>3</v>
      </c>
      <c r="B32" s="5" t="s">
        <v>16</v>
      </c>
      <c r="C32" s="28">
        <v>287700000</v>
      </c>
      <c r="D32" s="39">
        <f>C32</f>
        <v>287700000</v>
      </c>
    </row>
    <row r="33" spans="1:4">
      <c r="A33" s="4"/>
      <c r="B33" s="5" t="s">
        <v>17</v>
      </c>
      <c r="C33" s="28"/>
      <c r="D33" s="5"/>
    </row>
    <row r="34" spans="1:4">
      <c r="A34" s="4"/>
      <c r="B34" s="5" t="s">
        <v>18</v>
      </c>
      <c r="C34" s="5"/>
      <c r="D34" s="5"/>
    </row>
    <row r="35" spans="1:4">
      <c r="A35" s="7" t="s">
        <v>23</v>
      </c>
      <c r="B35" s="8" t="s">
        <v>35</v>
      </c>
      <c r="C35" s="5"/>
      <c r="D35" s="5"/>
    </row>
    <row r="36" spans="1:4">
      <c r="A36" s="4" t="s">
        <v>11</v>
      </c>
      <c r="B36" s="8" t="s">
        <v>137</v>
      </c>
      <c r="C36" s="30">
        <f>[3]B02_2H_Tiet!P25</f>
        <v>9161728000</v>
      </c>
      <c r="D36" s="35">
        <f>C36</f>
        <v>9161728000</v>
      </c>
    </row>
    <row r="37" spans="1:4" ht="15.75" customHeight="1">
      <c r="A37" s="31">
        <v>6000</v>
      </c>
      <c r="B37" s="31" t="s">
        <v>151</v>
      </c>
      <c r="C37" s="32">
        <f>[3]B02_2H_Tiet!P26</f>
        <v>4556363460</v>
      </c>
      <c r="D37" s="27">
        <f t="shared" ref="D37:D100" si="0">C37</f>
        <v>4556363460</v>
      </c>
    </row>
    <row r="38" spans="1:4" ht="15.75" customHeight="1">
      <c r="A38" s="33">
        <v>6001</v>
      </c>
      <c r="B38" s="31" t="s">
        <v>152</v>
      </c>
      <c r="C38" s="32">
        <f>[3]B02_2H_Tiet!P27</f>
        <v>3666445290</v>
      </c>
      <c r="D38" s="27">
        <f t="shared" si="0"/>
        <v>3666445290</v>
      </c>
    </row>
    <row r="39" spans="1:4" ht="15.75" customHeight="1">
      <c r="A39" s="33">
        <v>6003</v>
      </c>
      <c r="B39" s="31" t="s">
        <v>153</v>
      </c>
      <c r="C39" s="32">
        <f>[3]B02_2H_Tiet!P28</f>
        <v>889918170</v>
      </c>
      <c r="D39" s="27">
        <f t="shared" si="0"/>
        <v>889918170</v>
      </c>
    </row>
    <row r="40" spans="1:4" ht="15.75" customHeight="1">
      <c r="A40" s="33">
        <v>6049</v>
      </c>
      <c r="B40" s="31" t="s">
        <v>212</v>
      </c>
      <c r="C40" s="32" t="str">
        <f>[3]B02_2H_Tiet!P29</f>
        <v/>
      </c>
      <c r="D40" s="27" t="str">
        <f t="shared" si="0"/>
        <v/>
      </c>
    </row>
    <row r="41" spans="1:4" ht="21" customHeight="1">
      <c r="A41" s="31">
        <v>6050</v>
      </c>
      <c r="B41" s="31" t="s">
        <v>154</v>
      </c>
      <c r="C41" s="32">
        <f>[3]B02_2H_Tiet!P30</f>
        <v>91319030</v>
      </c>
      <c r="D41" s="27">
        <f t="shared" si="0"/>
        <v>91319030</v>
      </c>
    </row>
    <row r="42" spans="1:4" ht="27" customHeight="1">
      <c r="A42" s="33">
        <v>6051</v>
      </c>
      <c r="B42" s="31" t="s">
        <v>155</v>
      </c>
      <c r="C42" s="32">
        <f>[3]B02_2H_Tiet!P31</f>
        <v>91319030</v>
      </c>
      <c r="D42" s="27">
        <f t="shared" si="0"/>
        <v>91319030</v>
      </c>
    </row>
    <row r="43" spans="1:4" ht="15.75" customHeight="1">
      <c r="A43" s="31">
        <v>6100</v>
      </c>
      <c r="B43" s="31" t="s">
        <v>156</v>
      </c>
      <c r="C43" s="32">
        <f>[3]B02_2H_Tiet!P32</f>
        <v>2302320379</v>
      </c>
      <c r="D43" s="27">
        <f t="shared" si="0"/>
        <v>2302320379</v>
      </c>
    </row>
    <row r="44" spans="1:4" ht="15.75" customHeight="1">
      <c r="A44" s="33">
        <v>6101</v>
      </c>
      <c r="B44" s="31" t="s">
        <v>157</v>
      </c>
      <c r="C44" s="32">
        <f>[3]B02_2H_Tiet!P33</f>
        <v>66223600</v>
      </c>
      <c r="D44" s="27">
        <f t="shared" si="0"/>
        <v>66223600</v>
      </c>
    </row>
    <row r="45" spans="1:4" ht="15.75" customHeight="1">
      <c r="A45" s="33">
        <v>6106</v>
      </c>
      <c r="B45" s="31" t="s">
        <v>158</v>
      </c>
      <c r="C45" s="32">
        <f>[3]B02_2H_Tiet!P34</f>
        <v>267504300</v>
      </c>
      <c r="D45" s="27">
        <f t="shared" si="0"/>
        <v>267504300</v>
      </c>
    </row>
    <row r="46" spans="1:4" ht="15.75" customHeight="1">
      <c r="A46" s="33">
        <v>6107</v>
      </c>
      <c r="B46" s="31" t="s">
        <v>213</v>
      </c>
      <c r="C46" s="32">
        <f>[3]B02_2H_Tiet!P35</f>
        <v>2600000</v>
      </c>
      <c r="D46" s="27">
        <f t="shared" si="0"/>
        <v>2600000</v>
      </c>
    </row>
    <row r="47" spans="1:4" ht="15.75" customHeight="1">
      <c r="A47" s="33">
        <v>6113</v>
      </c>
      <c r="B47" s="31" t="s">
        <v>159</v>
      </c>
      <c r="C47" s="32">
        <f>[3]B02_2H_Tiet!P36</f>
        <v>19048000</v>
      </c>
      <c r="D47" s="27">
        <f t="shared" si="0"/>
        <v>19048000</v>
      </c>
    </row>
    <row r="48" spans="1:4" ht="15.75" customHeight="1">
      <c r="A48" s="33">
        <v>6114</v>
      </c>
      <c r="B48" s="31" t="s">
        <v>214</v>
      </c>
      <c r="C48" s="32">
        <f>[3]B02_2H_Tiet!P37</f>
        <v>14630000</v>
      </c>
      <c r="D48" s="27">
        <f t="shared" si="0"/>
        <v>14630000</v>
      </c>
    </row>
    <row r="49" spans="1:6" ht="15.75" customHeight="1">
      <c r="A49" s="33">
        <v>6115</v>
      </c>
      <c r="B49" s="31" t="s">
        <v>160</v>
      </c>
      <c r="C49" s="32">
        <f>[3]B02_2H_Tiet!P38</f>
        <v>553527437</v>
      </c>
      <c r="D49" s="27">
        <f t="shared" si="0"/>
        <v>553527437</v>
      </c>
    </row>
    <row r="50" spans="1:6" ht="15.75" customHeight="1">
      <c r="A50" s="33">
        <v>6116</v>
      </c>
      <c r="B50" s="31" t="s">
        <v>161</v>
      </c>
      <c r="C50" s="32">
        <f>[3]B02_2H_Tiet!P39</f>
        <v>1355093198</v>
      </c>
      <c r="D50" s="27">
        <f t="shared" si="0"/>
        <v>1355093198</v>
      </c>
      <c r="F50" s="42"/>
    </row>
    <row r="51" spans="1:6" ht="15.75" customHeight="1">
      <c r="A51" s="33">
        <v>6117</v>
      </c>
      <c r="B51" s="31" t="s">
        <v>162</v>
      </c>
      <c r="C51" s="32">
        <f>[3]B02_2H_Tiet!P40</f>
        <v>21993844</v>
      </c>
      <c r="D51" s="27">
        <f t="shared" si="0"/>
        <v>21993844</v>
      </c>
    </row>
    <row r="52" spans="1:6">
      <c r="A52" s="33">
        <v>6149</v>
      </c>
      <c r="B52" s="31" t="s">
        <v>163</v>
      </c>
      <c r="C52" s="32">
        <f>[3]B02_2H_Tiet!P41</f>
        <v>1700000</v>
      </c>
      <c r="D52" s="27">
        <f t="shared" si="0"/>
        <v>1700000</v>
      </c>
    </row>
    <row r="53" spans="1:6" ht="15.75" customHeight="1">
      <c r="A53" s="31">
        <v>6250</v>
      </c>
      <c r="B53" s="31" t="s">
        <v>215</v>
      </c>
      <c r="C53" s="32">
        <f>[3]B02_2H_Tiet!P42</f>
        <v>3085000</v>
      </c>
      <c r="D53" s="27">
        <f t="shared" si="0"/>
        <v>3085000</v>
      </c>
    </row>
    <row r="54" spans="1:6" ht="15.75" customHeight="1">
      <c r="A54" s="33">
        <v>6253</v>
      </c>
      <c r="B54" s="31" t="s">
        <v>216</v>
      </c>
      <c r="C54" s="32">
        <f>[3]B02_2H_Tiet!P43</f>
        <v>1620000</v>
      </c>
      <c r="D54" s="27">
        <f t="shared" si="0"/>
        <v>1620000</v>
      </c>
    </row>
    <row r="55" spans="1:6" ht="15.75" customHeight="1">
      <c r="A55" s="33">
        <v>6257</v>
      </c>
      <c r="B55" s="31" t="s">
        <v>217</v>
      </c>
      <c r="C55" s="32">
        <f>[3]B02_2H_Tiet!P44</f>
        <v>1465000</v>
      </c>
      <c r="D55" s="27">
        <f t="shared" si="0"/>
        <v>1465000</v>
      </c>
    </row>
    <row r="56" spans="1:6" ht="15.75" customHeight="1">
      <c r="A56" s="31">
        <v>6300</v>
      </c>
      <c r="B56" s="31" t="s">
        <v>167</v>
      </c>
      <c r="C56" s="32">
        <f>[3]B02_2H_Tiet!P45</f>
        <v>1287206324</v>
      </c>
      <c r="D56" s="27">
        <f t="shared" si="0"/>
        <v>1287206324</v>
      </c>
    </row>
    <row r="57" spans="1:6" ht="15.75" customHeight="1">
      <c r="A57" s="33">
        <v>6301</v>
      </c>
      <c r="B57" s="31" t="s">
        <v>168</v>
      </c>
      <c r="C57" s="32">
        <f>[3]B02_2H_Tiet!P46</f>
        <v>973819929</v>
      </c>
      <c r="D57" s="27">
        <f t="shared" si="0"/>
        <v>973819929</v>
      </c>
    </row>
    <row r="58" spans="1:6" ht="15.75" customHeight="1">
      <c r="A58" s="33">
        <v>6302</v>
      </c>
      <c r="B58" s="31" t="s">
        <v>169</v>
      </c>
      <c r="C58" s="32">
        <f>[3]B02_2H_Tiet!P47</f>
        <v>157842818</v>
      </c>
      <c r="D58" s="27">
        <f t="shared" si="0"/>
        <v>157842818</v>
      </c>
    </row>
    <row r="59" spans="1:6" ht="15.75" customHeight="1">
      <c r="A59" s="33">
        <v>6303</v>
      </c>
      <c r="B59" s="31" t="s">
        <v>170</v>
      </c>
      <c r="C59" s="32">
        <f>[3]B02_2H_Tiet!P48</f>
        <v>104126450</v>
      </c>
      <c r="D59" s="27">
        <f t="shared" si="0"/>
        <v>104126450</v>
      </c>
    </row>
    <row r="60" spans="1:6" ht="15.75" customHeight="1">
      <c r="A60" s="33">
        <v>6304</v>
      </c>
      <c r="B60" s="31" t="s">
        <v>171</v>
      </c>
      <c r="C60" s="32">
        <f>[3]B02_2H_Tiet!P49</f>
        <v>51417127</v>
      </c>
      <c r="D60" s="27">
        <f t="shared" si="0"/>
        <v>51417127</v>
      </c>
    </row>
    <row r="61" spans="1:6" ht="15.75" customHeight="1">
      <c r="A61" s="31">
        <v>6400</v>
      </c>
      <c r="B61" s="31" t="s">
        <v>218</v>
      </c>
      <c r="C61" s="32">
        <f>[3]B02_2H_Tiet!P50</f>
        <v>14850000</v>
      </c>
      <c r="D61" s="27">
        <f t="shared" si="0"/>
        <v>14850000</v>
      </c>
    </row>
    <row r="62" spans="1:6" ht="15.75" customHeight="1">
      <c r="A62" s="33">
        <v>6449</v>
      </c>
      <c r="B62" s="31" t="s">
        <v>219</v>
      </c>
      <c r="C62" s="32">
        <f>[3]B02_2H_Tiet!P51</f>
        <v>14850000</v>
      </c>
      <c r="D62" s="27">
        <f t="shared" si="0"/>
        <v>14850000</v>
      </c>
    </row>
    <row r="63" spans="1:6" ht="15.75" customHeight="1">
      <c r="A63" s="31">
        <v>6500</v>
      </c>
      <c r="B63" s="31" t="s">
        <v>172</v>
      </c>
      <c r="C63" s="32">
        <f>[3]B02_2H_Tiet!P52</f>
        <v>76883103</v>
      </c>
      <c r="D63" s="27">
        <f t="shared" si="0"/>
        <v>76883103</v>
      </c>
    </row>
    <row r="64" spans="1:6" ht="15.75" customHeight="1">
      <c r="A64" s="33">
        <v>6501</v>
      </c>
      <c r="B64" s="31" t="s">
        <v>173</v>
      </c>
      <c r="C64" s="32">
        <f>[3]B02_2H_Tiet!P53</f>
        <v>76883103</v>
      </c>
      <c r="D64" s="27">
        <f t="shared" si="0"/>
        <v>76883103</v>
      </c>
    </row>
    <row r="65" spans="1:4" ht="15.75" customHeight="1">
      <c r="A65" s="31">
        <v>6550</v>
      </c>
      <c r="B65" s="31" t="s">
        <v>175</v>
      </c>
      <c r="C65" s="32">
        <f>[3]B02_2H_Tiet!P54</f>
        <v>71890000</v>
      </c>
      <c r="D65" s="27">
        <f t="shared" si="0"/>
        <v>71890000</v>
      </c>
    </row>
    <row r="66" spans="1:4" ht="15.75" customHeight="1">
      <c r="A66" s="33">
        <v>6551</v>
      </c>
      <c r="B66" s="31" t="s">
        <v>176</v>
      </c>
      <c r="C66" s="32">
        <f>[3]B02_2H_Tiet!P55</f>
        <v>6074000</v>
      </c>
      <c r="D66" s="27">
        <f t="shared" si="0"/>
        <v>6074000</v>
      </c>
    </row>
    <row r="67" spans="1:4" ht="15.75" customHeight="1">
      <c r="A67" s="33">
        <v>6552</v>
      </c>
      <c r="B67" s="31" t="s">
        <v>177</v>
      </c>
      <c r="C67" s="32">
        <f>[3]B02_2H_Tiet!P56</f>
        <v>7755000</v>
      </c>
      <c r="D67" s="27">
        <f t="shared" si="0"/>
        <v>7755000</v>
      </c>
    </row>
    <row r="68" spans="1:4" ht="15.75" customHeight="1">
      <c r="A68" s="33">
        <v>6553</v>
      </c>
      <c r="B68" s="31" t="s">
        <v>220</v>
      </c>
      <c r="C68" s="32">
        <f>[3]B02_2H_Tiet!P57</f>
        <v>42390000</v>
      </c>
      <c r="D68" s="27">
        <f t="shared" si="0"/>
        <v>42390000</v>
      </c>
    </row>
    <row r="69" spans="1:4" ht="15.75" customHeight="1">
      <c r="A69" s="33">
        <v>6599</v>
      </c>
      <c r="B69" s="31" t="s">
        <v>178</v>
      </c>
      <c r="C69" s="32">
        <f>[3]B02_2H_Tiet!P58</f>
        <v>15671000</v>
      </c>
      <c r="D69" s="27">
        <f t="shared" si="0"/>
        <v>15671000</v>
      </c>
    </row>
    <row r="70" spans="1:4" ht="15.75" customHeight="1">
      <c r="A70" s="31">
        <v>6600</v>
      </c>
      <c r="B70" s="31" t="s">
        <v>179</v>
      </c>
      <c r="C70" s="32">
        <f>[3]B02_2H_Tiet!P59</f>
        <v>15785496</v>
      </c>
      <c r="D70" s="27">
        <f t="shared" si="0"/>
        <v>15785496</v>
      </c>
    </row>
    <row r="71" spans="1:4" ht="15.75" customHeight="1">
      <c r="A71" s="33">
        <v>6601</v>
      </c>
      <c r="B71" s="31" t="s">
        <v>180</v>
      </c>
      <c r="C71" s="32">
        <f>[3]B02_2H_Tiet!P60</f>
        <v>210216</v>
      </c>
      <c r="D71" s="27">
        <f t="shared" si="0"/>
        <v>210216</v>
      </c>
    </row>
    <row r="72" spans="1:4" ht="15.75" customHeight="1">
      <c r="A72" s="33">
        <v>6617</v>
      </c>
      <c r="B72" s="31" t="s">
        <v>182</v>
      </c>
      <c r="C72" s="32">
        <f>[3]B02_2H_Tiet!P61</f>
        <v>2975280</v>
      </c>
      <c r="D72" s="27">
        <f t="shared" si="0"/>
        <v>2975280</v>
      </c>
    </row>
    <row r="73" spans="1:4" ht="15.75" customHeight="1">
      <c r="A73" s="33">
        <v>6618</v>
      </c>
      <c r="B73" s="31" t="s">
        <v>221</v>
      </c>
      <c r="C73" s="32">
        <f>[3]B02_2H_Tiet!P62</f>
        <v>12600000</v>
      </c>
      <c r="D73" s="27">
        <f t="shared" si="0"/>
        <v>12600000</v>
      </c>
    </row>
    <row r="74" spans="1:4" ht="15.75" customHeight="1">
      <c r="A74" s="31">
        <v>6700</v>
      </c>
      <c r="B74" s="31" t="s">
        <v>183</v>
      </c>
      <c r="C74" s="32">
        <f>[3]B02_2H_Tiet!P63</f>
        <v>33762000</v>
      </c>
      <c r="D74" s="27">
        <f t="shared" si="0"/>
        <v>33762000</v>
      </c>
    </row>
    <row r="75" spans="1:4" ht="15.75" customHeight="1">
      <c r="A75" s="33">
        <v>6701</v>
      </c>
      <c r="B75" s="31" t="s">
        <v>184</v>
      </c>
      <c r="C75" s="32">
        <f>[3]B02_2H_Tiet!P64</f>
        <v>9712000</v>
      </c>
      <c r="D75" s="27">
        <f t="shared" si="0"/>
        <v>9712000</v>
      </c>
    </row>
    <row r="76" spans="1:4" ht="15.75" customHeight="1">
      <c r="A76" s="33">
        <v>6702</v>
      </c>
      <c r="B76" s="31" t="s">
        <v>185</v>
      </c>
      <c r="C76" s="32">
        <f>[3]B02_2H_Tiet!P65</f>
        <v>5210000</v>
      </c>
      <c r="D76" s="27">
        <f t="shared" si="0"/>
        <v>5210000</v>
      </c>
    </row>
    <row r="77" spans="1:4" ht="15.75" customHeight="1">
      <c r="A77" s="33">
        <v>6703</v>
      </c>
      <c r="B77" s="31" t="s">
        <v>186</v>
      </c>
      <c r="C77" s="32">
        <f>[3]B02_2H_Tiet!P66</f>
        <v>900000</v>
      </c>
      <c r="D77" s="27">
        <f t="shared" si="0"/>
        <v>900000</v>
      </c>
    </row>
    <row r="78" spans="1:4" ht="15.75" customHeight="1">
      <c r="A78" s="33">
        <v>6704</v>
      </c>
      <c r="B78" s="31" t="s">
        <v>187</v>
      </c>
      <c r="C78" s="32">
        <f>[3]B02_2H_Tiet!P67</f>
        <v>17940000</v>
      </c>
      <c r="D78" s="27">
        <f t="shared" si="0"/>
        <v>17940000</v>
      </c>
    </row>
    <row r="79" spans="1:4" ht="15.75" customHeight="1">
      <c r="A79" s="31">
        <v>6750</v>
      </c>
      <c r="B79" s="31" t="s">
        <v>188</v>
      </c>
      <c r="C79" s="32">
        <f>[3]B02_2H_Tiet!P68</f>
        <v>16522000</v>
      </c>
      <c r="D79" s="27">
        <f t="shared" si="0"/>
        <v>16522000</v>
      </c>
    </row>
    <row r="80" spans="1:4" ht="15.75" customHeight="1">
      <c r="A80" s="33">
        <v>6758</v>
      </c>
      <c r="B80" s="31" t="s">
        <v>189</v>
      </c>
      <c r="C80" s="32">
        <f>[3]B02_2H_Tiet!P69</f>
        <v>1126000</v>
      </c>
      <c r="D80" s="27">
        <f t="shared" si="0"/>
        <v>1126000</v>
      </c>
    </row>
    <row r="81" spans="1:4" ht="15.75" customHeight="1">
      <c r="A81" s="33">
        <v>6799</v>
      </c>
      <c r="B81" s="31" t="s">
        <v>190</v>
      </c>
      <c r="C81" s="32">
        <f>[3]B02_2H_Tiet!P70</f>
        <v>15396000</v>
      </c>
      <c r="D81" s="27">
        <f t="shared" si="0"/>
        <v>15396000</v>
      </c>
    </row>
    <row r="82" spans="1:4" ht="15.75" customHeight="1">
      <c r="A82" s="31">
        <v>6900</v>
      </c>
      <c r="B82" s="31" t="s">
        <v>191</v>
      </c>
      <c r="C82" s="32">
        <f>[3]B02_2H_Tiet!P71</f>
        <v>78141000</v>
      </c>
      <c r="D82" s="27">
        <f t="shared" si="0"/>
        <v>78141000</v>
      </c>
    </row>
    <row r="83" spans="1:4" ht="15.75" customHeight="1">
      <c r="A83" s="33">
        <v>6907</v>
      </c>
      <c r="B83" s="31" t="s">
        <v>192</v>
      </c>
      <c r="C83" s="32">
        <f>[3]B02_2H_Tiet!P72</f>
        <v>35119000</v>
      </c>
      <c r="D83" s="27">
        <f t="shared" si="0"/>
        <v>35119000</v>
      </c>
    </row>
    <row r="84" spans="1:4" ht="15.75" customHeight="1">
      <c r="A84" s="33">
        <v>6912</v>
      </c>
      <c r="B84" s="31" t="s">
        <v>193</v>
      </c>
      <c r="C84" s="32">
        <f>[3]B02_2H_Tiet!P73</f>
        <v>18098000</v>
      </c>
      <c r="D84" s="27">
        <f t="shared" si="0"/>
        <v>18098000</v>
      </c>
    </row>
    <row r="85" spans="1:4" ht="15.75" customHeight="1">
      <c r="A85" s="33">
        <v>6916</v>
      </c>
      <c r="B85" s="31" t="s">
        <v>222</v>
      </c>
      <c r="C85" s="32">
        <f>[3]B02_2H_Tiet!P74</f>
        <v>4215000</v>
      </c>
      <c r="D85" s="27">
        <f t="shared" si="0"/>
        <v>4215000</v>
      </c>
    </row>
    <row r="86" spans="1:4" ht="15.75" customHeight="1">
      <c r="A86" s="33">
        <v>6917</v>
      </c>
      <c r="B86" s="31" t="s">
        <v>223</v>
      </c>
      <c r="C86" s="32">
        <f>[3]B02_2H_Tiet!P75</f>
        <v>3350000</v>
      </c>
      <c r="D86" s="27">
        <f t="shared" si="0"/>
        <v>3350000</v>
      </c>
    </row>
    <row r="87" spans="1:4" ht="15.75" customHeight="1">
      <c r="A87" s="33">
        <v>6921</v>
      </c>
      <c r="B87" s="31" t="s">
        <v>194</v>
      </c>
      <c r="C87" s="32">
        <f>[3]B02_2H_Tiet!P76</f>
        <v>9418000</v>
      </c>
      <c r="D87" s="27">
        <f t="shared" si="0"/>
        <v>9418000</v>
      </c>
    </row>
    <row r="88" spans="1:4" ht="15.75" customHeight="1">
      <c r="A88" s="33">
        <v>6949</v>
      </c>
      <c r="B88" s="31" t="s">
        <v>195</v>
      </c>
      <c r="C88" s="32">
        <f>[3]B02_2H_Tiet!P77</f>
        <v>7941000</v>
      </c>
      <c r="D88" s="27">
        <f t="shared" si="0"/>
        <v>7941000</v>
      </c>
    </row>
    <row r="89" spans="1:4" ht="15.75" customHeight="1">
      <c r="A89" s="31">
        <v>7000</v>
      </c>
      <c r="B89" s="31" t="s">
        <v>196</v>
      </c>
      <c r="C89" s="32">
        <f>[3]B02_2H_Tiet!P78</f>
        <v>214835000</v>
      </c>
      <c r="D89" s="27">
        <f t="shared" si="0"/>
        <v>214835000</v>
      </c>
    </row>
    <row r="90" spans="1:4" ht="15.75" customHeight="1">
      <c r="A90" s="33">
        <v>7001</v>
      </c>
      <c r="B90" s="31" t="s">
        <v>197</v>
      </c>
      <c r="C90" s="32">
        <f>[3]B02_2H_Tiet!P79</f>
        <v>1680000</v>
      </c>
      <c r="D90" s="27">
        <f t="shared" si="0"/>
        <v>1680000</v>
      </c>
    </row>
    <row r="91" spans="1:4" ht="15.75" customHeight="1">
      <c r="A91" s="33">
        <v>7002</v>
      </c>
      <c r="B91" s="31" t="s">
        <v>224</v>
      </c>
      <c r="C91" s="32">
        <f>[3]B02_2H_Tiet!P80</f>
        <v>14710000</v>
      </c>
      <c r="D91" s="27">
        <f t="shared" si="0"/>
        <v>14710000</v>
      </c>
    </row>
    <row r="92" spans="1:4" ht="15.75" customHeight="1">
      <c r="A92" s="33">
        <v>7003</v>
      </c>
      <c r="B92" s="31" t="s">
        <v>198</v>
      </c>
      <c r="C92" s="32">
        <f>[3]B02_2H_Tiet!P81</f>
        <v>31083000</v>
      </c>
      <c r="D92" s="27">
        <f t="shared" si="0"/>
        <v>31083000</v>
      </c>
    </row>
    <row r="93" spans="1:4" ht="15.75" customHeight="1">
      <c r="A93" s="33">
        <v>7004</v>
      </c>
      <c r="B93" s="31" t="s">
        <v>225</v>
      </c>
      <c r="C93" s="32">
        <f>[3]B02_2H_Tiet!P82</f>
        <v>4900000</v>
      </c>
      <c r="D93" s="27">
        <f t="shared" si="0"/>
        <v>4900000</v>
      </c>
    </row>
    <row r="94" spans="1:4" ht="15.75" customHeight="1">
      <c r="A94" s="33">
        <v>7006</v>
      </c>
      <c r="B94" s="31" t="s">
        <v>199</v>
      </c>
      <c r="C94" s="32">
        <f>[3]B02_2H_Tiet!P83</f>
        <v>2109000</v>
      </c>
      <c r="D94" s="27">
        <f t="shared" si="0"/>
        <v>2109000</v>
      </c>
    </row>
    <row r="95" spans="1:4" ht="15.75" customHeight="1">
      <c r="A95" s="33">
        <v>7012</v>
      </c>
      <c r="B95" s="31" t="s">
        <v>207</v>
      </c>
      <c r="C95" s="32">
        <f>[3]B02_2H_Tiet!P84</f>
        <v>131820000</v>
      </c>
      <c r="D95" s="27">
        <f t="shared" si="0"/>
        <v>131820000</v>
      </c>
    </row>
    <row r="96" spans="1:4" ht="15.75" customHeight="1">
      <c r="A96" s="33">
        <v>7049</v>
      </c>
      <c r="B96" s="31" t="s">
        <v>200</v>
      </c>
      <c r="C96" s="32">
        <f>[3]B02_2H_Tiet!P85</f>
        <v>28533000</v>
      </c>
      <c r="D96" s="27">
        <f t="shared" si="0"/>
        <v>28533000</v>
      </c>
    </row>
    <row r="97" spans="1:4" ht="15.75" customHeight="1">
      <c r="A97" s="31">
        <v>7750</v>
      </c>
      <c r="B97" s="31" t="s">
        <v>201</v>
      </c>
      <c r="C97" s="32">
        <f>[3]B02_2H_Tiet!P86</f>
        <v>46611000</v>
      </c>
      <c r="D97" s="27">
        <f t="shared" si="0"/>
        <v>46611000</v>
      </c>
    </row>
    <row r="98" spans="1:4" ht="15.75" customHeight="1">
      <c r="A98" s="33">
        <v>7758</v>
      </c>
      <c r="B98" s="31" t="s">
        <v>226</v>
      </c>
      <c r="C98" s="32">
        <f>[3]B02_2H_Tiet!P87</f>
        <v>22270000</v>
      </c>
      <c r="D98" s="27">
        <f t="shared" si="0"/>
        <v>22270000</v>
      </c>
    </row>
    <row r="99" spans="1:4" ht="15.75" customHeight="1">
      <c r="A99" s="33">
        <v>7761</v>
      </c>
      <c r="B99" s="31" t="s">
        <v>202</v>
      </c>
      <c r="C99" s="32">
        <f>[3]B02_2H_Tiet!P88</f>
        <v>12546000</v>
      </c>
      <c r="D99" s="27">
        <f t="shared" si="0"/>
        <v>12546000</v>
      </c>
    </row>
    <row r="100" spans="1:4" ht="15.75" customHeight="1">
      <c r="A100" s="33">
        <v>7799</v>
      </c>
      <c r="B100" s="31" t="s">
        <v>203</v>
      </c>
      <c r="C100" s="32">
        <f>[3]B02_2H_Tiet!P89</f>
        <v>11795000</v>
      </c>
      <c r="D100" s="27">
        <f t="shared" si="0"/>
        <v>11795000</v>
      </c>
    </row>
    <row r="101" spans="1:4" ht="15.75" customHeight="1">
      <c r="A101" s="31">
        <v>7950</v>
      </c>
      <c r="B101" s="31" t="s">
        <v>227</v>
      </c>
      <c r="C101" s="32">
        <f>[3]B02_2H_Tiet!P90</f>
        <v>343254208</v>
      </c>
      <c r="D101" s="27">
        <f t="shared" ref="D101:D144" si="1">C101</f>
        <v>343254208</v>
      </c>
    </row>
    <row r="102" spans="1:4" ht="15.75" customHeight="1">
      <c r="A102" s="33">
        <v>7952</v>
      </c>
      <c r="B102" s="31" t="s">
        <v>228</v>
      </c>
      <c r="C102" s="32">
        <f>[3]B02_2H_Tiet!P91</f>
        <v>68650841</v>
      </c>
      <c r="D102" s="27">
        <f t="shared" si="1"/>
        <v>68650841</v>
      </c>
    </row>
    <row r="103" spans="1:4" ht="15.75" customHeight="1">
      <c r="A103" s="33">
        <v>7953</v>
      </c>
      <c r="B103" s="31" t="s">
        <v>229</v>
      </c>
      <c r="C103" s="32">
        <f>[3]B02_2H_Tiet!P92</f>
        <v>34325421</v>
      </c>
      <c r="D103" s="27">
        <f t="shared" si="1"/>
        <v>34325421</v>
      </c>
    </row>
    <row r="104" spans="1:4" ht="15.75" customHeight="1">
      <c r="A104" s="33">
        <v>7954</v>
      </c>
      <c r="B104" s="31" t="s">
        <v>230</v>
      </c>
      <c r="C104" s="32">
        <f>[3]B02_2H_Tiet!P93</f>
        <v>68650841</v>
      </c>
      <c r="D104" s="27">
        <f t="shared" si="1"/>
        <v>68650841</v>
      </c>
    </row>
    <row r="105" spans="1:4">
      <c r="A105" s="33">
        <v>7999</v>
      </c>
      <c r="B105" s="31" t="s">
        <v>163</v>
      </c>
      <c r="C105" s="32">
        <f>[3]B02_2H_Tiet!P94</f>
        <v>171627105</v>
      </c>
      <c r="D105" s="27">
        <f t="shared" si="1"/>
        <v>171627105</v>
      </c>
    </row>
    <row r="106" spans="1:4" ht="15.75" customHeight="1">
      <c r="A106" s="31">
        <v>9000</v>
      </c>
      <c r="B106" s="31" t="s">
        <v>231</v>
      </c>
      <c r="C106" s="32">
        <f>[3]B02_2H_Tiet!P95</f>
        <v>8900000</v>
      </c>
      <c r="D106" s="27">
        <f t="shared" si="1"/>
        <v>8900000</v>
      </c>
    </row>
    <row r="107" spans="1:4" ht="15.75" customHeight="1">
      <c r="A107" s="33">
        <v>9003</v>
      </c>
      <c r="B107" s="31" t="s">
        <v>232</v>
      </c>
      <c r="C107" s="32">
        <f>[3]B02_2H_Tiet!P96</f>
        <v>8900000</v>
      </c>
      <c r="D107" s="27">
        <f t="shared" si="1"/>
        <v>8900000</v>
      </c>
    </row>
    <row r="108" spans="1:4" ht="15.75" customHeight="1">
      <c r="A108" s="4" t="s">
        <v>19</v>
      </c>
      <c r="B108" s="8" t="s">
        <v>138</v>
      </c>
      <c r="C108" s="30">
        <f>[4]B02_2H_Tiet!P55</f>
        <v>49629000</v>
      </c>
      <c r="D108" s="35">
        <f t="shared" si="1"/>
        <v>49629000</v>
      </c>
    </row>
    <row r="109" spans="1:4" ht="15.75" customHeight="1">
      <c r="A109" s="31">
        <v>6000</v>
      </c>
      <c r="B109" s="31" t="s">
        <v>167</v>
      </c>
      <c r="C109" s="34">
        <f>[4]B02_2H_Tiet!P56</f>
        <v>6237000</v>
      </c>
      <c r="D109" s="27">
        <f t="shared" si="1"/>
        <v>6237000</v>
      </c>
    </row>
    <row r="110" spans="1:4" ht="15.75" customHeight="1">
      <c r="A110" s="33">
        <v>6301</v>
      </c>
      <c r="B110" s="31" t="s">
        <v>168</v>
      </c>
      <c r="C110" s="34">
        <f>[4]B02_2H_Tiet!P57</f>
        <v>6237000</v>
      </c>
      <c r="D110" s="27">
        <f t="shared" si="1"/>
        <v>6237000</v>
      </c>
    </row>
    <row r="111" spans="1:4" ht="19.5" customHeight="1">
      <c r="A111" s="31">
        <v>6900</v>
      </c>
      <c r="B111" s="31" t="s">
        <v>191</v>
      </c>
      <c r="C111" s="34">
        <f>[4]B02_2H_Tiet!P58</f>
        <v>29892000</v>
      </c>
      <c r="D111" s="27">
        <f t="shared" si="1"/>
        <v>29892000</v>
      </c>
    </row>
    <row r="112" spans="1:4" ht="15.75" customHeight="1">
      <c r="A112" s="33">
        <v>6905</v>
      </c>
      <c r="B112" s="31" t="s">
        <v>234</v>
      </c>
      <c r="C112" s="34">
        <f>[4]B02_2H_Tiet!P59</f>
        <v>10000000</v>
      </c>
      <c r="D112" s="27">
        <f t="shared" si="1"/>
        <v>10000000</v>
      </c>
    </row>
    <row r="113" spans="1:4" ht="15.75" customHeight="1">
      <c r="A113" s="33">
        <v>6921</v>
      </c>
      <c r="B113" s="31" t="s">
        <v>194</v>
      </c>
      <c r="C113" s="34">
        <f>[4]B02_2H_Tiet!P60</f>
        <v>19892000</v>
      </c>
      <c r="D113" s="27">
        <f t="shared" si="1"/>
        <v>19892000</v>
      </c>
    </row>
    <row r="114" spans="1:4" ht="15.75" customHeight="1">
      <c r="A114" s="31">
        <v>7750</v>
      </c>
      <c r="B114" s="31" t="s">
        <v>201</v>
      </c>
      <c r="C114" s="34">
        <f>[4]B02_2H_Tiet!P61</f>
        <v>13500000</v>
      </c>
      <c r="D114" s="27">
        <f t="shared" si="1"/>
        <v>13500000</v>
      </c>
    </row>
    <row r="115" spans="1:4" ht="15.75" customHeight="1">
      <c r="A115" s="33">
        <v>7758</v>
      </c>
      <c r="B115" s="31" t="s">
        <v>226</v>
      </c>
      <c r="C115" s="34">
        <f>[4]B02_2H_Tiet!P62</f>
        <v>13500000</v>
      </c>
      <c r="D115" s="27">
        <f t="shared" si="1"/>
        <v>13500000</v>
      </c>
    </row>
    <row r="116" spans="1:4" s="38" customFormat="1" ht="15.75" customHeight="1">
      <c r="A116" s="7" t="s">
        <v>20</v>
      </c>
      <c r="B116" s="8" t="s">
        <v>233</v>
      </c>
      <c r="C116" s="30">
        <f>[4]B02_2H_Tiet!P63</f>
        <v>2000000</v>
      </c>
      <c r="D116" s="27">
        <f t="shared" si="1"/>
        <v>2000000</v>
      </c>
    </row>
    <row r="117" spans="1:4" ht="15.75" customHeight="1">
      <c r="A117" s="31">
        <v>6400</v>
      </c>
      <c r="B117" s="31" t="s">
        <v>218</v>
      </c>
      <c r="C117" s="34">
        <f>[4]B02_2H_Tiet!P65</f>
        <v>2000000</v>
      </c>
      <c r="D117" s="27">
        <f t="shared" si="1"/>
        <v>2000000</v>
      </c>
    </row>
    <row r="118" spans="1:4" ht="15.75" customHeight="1">
      <c r="A118" s="33">
        <v>6449</v>
      </c>
      <c r="B118" s="31" t="s">
        <v>219</v>
      </c>
      <c r="C118" s="34">
        <f>[4]B02_2H_Tiet!P66</f>
        <v>2000000</v>
      </c>
      <c r="D118" s="27">
        <f t="shared" si="1"/>
        <v>2000000</v>
      </c>
    </row>
    <row r="119" spans="1:4">
      <c r="A119" s="7" t="s">
        <v>36</v>
      </c>
      <c r="B119" s="19" t="s">
        <v>37</v>
      </c>
      <c r="C119" s="5"/>
      <c r="D119" s="27">
        <f t="shared" si="1"/>
        <v>0</v>
      </c>
    </row>
    <row r="120" spans="1:4">
      <c r="A120" s="7" t="s">
        <v>11</v>
      </c>
      <c r="B120" s="8" t="s">
        <v>13</v>
      </c>
      <c r="C120" s="30">
        <f>[4]B02_2H_Tiet!U12</f>
        <v>107602000</v>
      </c>
      <c r="D120" s="35">
        <f t="shared" si="1"/>
        <v>107602000</v>
      </c>
    </row>
    <row r="121" spans="1:4" ht="21.75" customHeight="1">
      <c r="A121" s="31">
        <v>6100</v>
      </c>
      <c r="B121" s="31" t="s">
        <v>156</v>
      </c>
      <c r="C121" s="32">
        <f>[4]B02_2H_Tiet!U13</f>
        <v>6200000</v>
      </c>
      <c r="D121" s="27">
        <f t="shared" si="1"/>
        <v>6200000</v>
      </c>
    </row>
    <row r="122" spans="1:4" ht="21.75" customHeight="1">
      <c r="A122" s="33">
        <v>6106</v>
      </c>
      <c r="B122" s="31" t="s">
        <v>158</v>
      </c>
      <c r="C122" s="32">
        <f>[4]B02_2H_Tiet!U14</f>
        <v>6200000</v>
      </c>
      <c r="D122" s="27">
        <f t="shared" si="1"/>
        <v>6200000</v>
      </c>
    </row>
    <row r="123" spans="1:4" ht="21.75" customHeight="1">
      <c r="A123" s="31">
        <v>6550</v>
      </c>
      <c r="B123" s="31" t="s">
        <v>175</v>
      </c>
      <c r="C123" s="32">
        <f>[4]B02_2H_Tiet!U15</f>
        <v>8460000</v>
      </c>
      <c r="D123" s="27">
        <f t="shared" si="1"/>
        <v>8460000</v>
      </c>
    </row>
    <row r="124" spans="1:4" ht="21.75" customHeight="1">
      <c r="A124" s="33">
        <v>6599</v>
      </c>
      <c r="B124" s="31" t="s">
        <v>178</v>
      </c>
      <c r="C124" s="32">
        <f>[4]B02_2H_Tiet!U16</f>
        <v>8460000</v>
      </c>
      <c r="D124" s="27">
        <f t="shared" si="1"/>
        <v>8460000</v>
      </c>
    </row>
    <row r="125" spans="1:4" ht="28.5" customHeight="1">
      <c r="A125" s="31">
        <v>6900</v>
      </c>
      <c r="B125" s="31" t="s">
        <v>191</v>
      </c>
      <c r="C125" s="32">
        <f>[4]B02_2H_Tiet!U17</f>
        <v>4000000</v>
      </c>
      <c r="D125" s="27">
        <f t="shared" si="1"/>
        <v>4000000</v>
      </c>
    </row>
    <row r="126" spans="1:4" ht="21.75" customHeight="1">
      <c r="A126" s="33">
        <v>6949</v>
      </c>
      <c r="B126" s="31" t="s">
        <v>195</v>
      </c>
      <c r="C126" s="32">
        <f>[4]B02_2H_Tiet!U18</f>
        <v>4000000</v>
      </c>
      <c r="D126" s="27">
        <f t="shared" si="1"/>
        <v>4000000</v>
      </c>
    </row>
    <row r="127" spans="1:4" ht="26.25" customHeight="1">
      <c r="A127" s="31">
        <v>7000</v>
      </c>
      <c r="B127" s="31" t="s">
        <v>196</v>
      </c>
      <c r="C127" s="32">
        <f>[4]B02_2H_Tiet!U19</f>
        <v>78942000</v>
      </c>
      <c r="D127" s="27">
        <f t="shared" si="1"/>
        <v>78942000</v>
      </c>
    </row>
    <row r="128" spans="1:4" ht="21.75" customHeight="1">
      <c r="A128" s="33">
        <v>7002</v>
      </c>
      <c r="B128" s="31" t="s">
        <v>224</v>
      </c>
      <c r="C128" s="32">
        <f>[4]B02_2H_Tiet!U20</f>
        <v>53700000</v>
      </c>
      <c r="D128" s="27">
        <f t="shared" si="1"/>
        <v>53700000</v>
      </c>
    </row>
    <row r="129" spans="1:4" ht="21.75" customHeight="1">
      <c r="A129" s="33">
        <v>7003</v>
      </c>
      <c r="B129" s="31" t="s">
        <v>198</v>
      </c>
      <c r="C129" s="32">
        <f>[4]B02_2H_Tiet!U21</f>
        <v>423000</v>
      </c>
      <c r="D129" s="27">
        <f t="shared" si="1"/>
        <v>423000</v>
      </c>
    </row>
    <row r="130" spans="1:4" ht="25.5" customHeight="1">
      <c r="A130" s="33">
        <v>7012</v>
      </c>
      <c r="B130" s="31" t="s">
        <v>207</v>
      </c>
      <c r="C130" s="32">
        <f>[4]B02_2H_Tiet!U22</f>
        <v>24819000</v>
      </c>
      <c r="D130" s="27">
        <f t="shared" si="1"/>
        <v>24819000</v>
      </c>
    </row>
    <row r="131" spans="1:4" ht="24.75" customHeight="1">
      <c r="A131" s="31">
        <v>9050</v>
      </c>
      <c r="B131" s="31" t="s">
        <v>204</v>
      </c>
      <c r="C131" s="32">
        <f>[4]B02_2H_Tiet!U23</f>
        <v>10000000</v>
      </c>
      <c r="D131" s="27">
        <f t="shared" si="1"/>
        <v>10000000</v>
      </c>
    </row>
    <row r="132" spans="1:4" ht="21.75" customHeight="1">
      <c r="A132" s="33">
        <v>9057</v>
      </c>
      <c r="B132" s="31" t="s">
        <v>192</v>
      </c>
      <c r="C132" s="32">
        <f>[4]B02_2H_Tiet!U24</f>
        <v>10000000</v>
      </c>
      <c r="D132" s="27">
        <f t="shared" si="1"/>
        <v>10000000</v>
      </c>
    </row>
    <row r="133" spans="1:4" ht="15.75" customHeight="1">
      <c r="A133" s="41" t="s">
        <v>19</v>
      </c>
      <c r="B133" s="8" t="s">
        <v>235</v>
      </c>
      <c r="C133" s="30">
        <f>[4]B02_2H_Tiet!AB25</f>
        <v>160495000</v>
      </c>
      <c r="D133" s="35">
        <f t="shared" si="1"/>
        <v>160495000</v>
      </c>
    </row>
    <row r="134" spans="1:4" ht="15.75" customHeight="1">
      <c r="A134" s="31">
        <v>6000</v>
      </c>
      <c r="B134" s="31" t="s">
        <v>151</v>
      </c>
      <c r="C134" s="32">
        <f>[4]B02_2H_Tiet!AB26</f>
        <v>107670000</v>
      </c>
      <c r="D134" s="27">
        <f t="shared" si="1"/>
        <v>107670000</v>
      </c>
    </row>
    <row r="135" spans="1:4" ht="15.75" customHeight="1">
      <c r="A135" s="33">
        <v>6049</v>
      </c>
      <c r="B135" s="31" t="s">
        <v>212</v>
      </c>
      <c r="C135" s="32">
        <f>[4]B02_2H_Tiet!AB27</f>
        <v>107670000</v>
      </c>
      <c r="D135" s="27">
        <f t="shared" si="1"/>
        <v>107670000</v>
      </c>
    </row>
    <row r="136" spans="1:4" ht="15.75" customHeight="1">
      <c r="A136" s="31">
        <v>6100</v>
      </c>
      <c r="B136" s="31" t="s">
        <v>156</v>
      </c>
      <c r="C136" s="32">
        <f>[4]B02_2H_Tiet!AB28</f>
        <v>25275000</v>
      </c>
      <c r="D136" s="27">
        <f t="shared" si="1"/>
        <v>25275000</v>
      </c>
    </row>
    <row r="137" spans="1:4">
      <c r="A137" s="33">
        <v>6106</v>
      </c>
      <c r="B137" s="31" t="s">
        <v>158</v>
      </c>
      <c r="C137" s="32">
        <f>[4]B02_2H_Tiet!AB29</f>
        <v>13595000</v>
      </c>
      <c r="D137" s="27">
        <f t="shared" si="1"/>
        <v>13595000</v>
      </c>
    </row>
    <row r="138" spans="1:4" ht="15.75" customHeight="1">
      <c r="A138" s="33">
        <v>6149</v>
      </c>
      <c r="B138" s="31" t="s">
        <v>163</v>
      </c>
      <c r="C138" s="32">
        <f>[4]B02_2H_Tiet!AB30</f>
        <v>11680000</v>
      </c>
      <c r="D138" s="27">
        <f t="shared" si="1"/>
        <v>11680000</v>
      </c>
    </row>
    <row r="139" spans="1:4" ht="15.75" customHeight="1">
      <c r="A139" s="31">
        <v>6500</v>
      </c>
      <c r="B139" s="31" t="s">
        <v>172</v>
      </c>
      <c r="C139" s="32">
        <f>[4]B02_2H_Tiet!AB31</f>
        <v>7075000</v>
      </c>
      <c r="D139" s="27">
        <f t="shared" si="1"/>
        <v>7075000</v>
      </c>
    </row>
    <row r="140" spans="1:4" ht="15.75" customHeight="1">
      <c r="A140" s="33">
        <v>6501</v>
      </c>
      <c r="B140" s="31" t="s">
        <v>173</v>
      </c>
      <c r="C140" s="32">
        <f>[4]B02_2H_Tiet!AB32</f>
        <v>7075000</v>
      </c>
      <c r="D140" s="27">
        <f t="shared" si="1"/>
        <v>7075000</v>
      </c>
    </row>
    <row r="141" spans="1:4" ht="39" customHeight="1">
      <c r="A141" s="31">
        <v>6900</v>
      </c>
      <c r="B141" s="31" t="s">
        <v>191</v>
      </c>
      <c r="C141" s="32">
        <f>[4]B02_2H_Tiet!AB33</f>
        <v>2475000</v>
      </c>
      <c r="D141" s="27">
        <f t="shared" si="1"/>
        <v>2475000</v>
      </c>
    </row>
    <row r="142" spans="1:4" ht="27.75" customHeight="1">
      <c r="A142" s="33">
        <v>6949</v>
      </c>
      <c r="B142" s="31" t="s">
        <v>195</v>
      </c>
      <c r="C142" s="32">
        <f>[4]B02_2H_Tiet!AB34</f>
        <v>2475000</v>
      </c>
      <c r="D142" s="27">
        <f t="shared" si="1"/>
        <v>2475000</v>
      </c>
    </row>
    <row r="143" spans="1:4" ht="27.75" customHeight="1">
      <c r="A143" s="31">
        <v>7000</v>
      </c>
      <c r="B143" s="31" t="s">
        <v>196</v>
      </c>
      <c r="C143" s="32">
        <f>[4]B02_2H_Tiet!AB35</f>
        <v>18000000</v>
      </c>
      <c r="D143" s="27">
        <f t="shared" si="1"/>
        <v>18000000</v>
      </c>
    </row>
    <row r="144" spans="1:4" ht="27.75" customHeight="1">
      <c r="A144" s="33">
        <v>7002</v>
      </c>
      <c r="B144" s="31" t="s">
        <v>224</v>
      </c>
      <c r="C144" s="32">
        <f>[4]B02_2H_Tiet!AB36</f>
        <v>18000000</v>
      </c>
      <c r="D144" s="27">
        <f t="shared" si="1"/>
        <v>18000000</v>
      </c>
    </row>
    <row r="145" spans="1:4">
      <c r="A145" s="5"/>
      <c r="B145" s="4" t="s">
        <v>143</v>
      </c>
      <c r="C145" s="36">
        <f>C36+C108+C116+C120+C133</f>
        <v>9481454000</v>
      </c>
      <c r="D145" s="36">
        <f>D36+D108+D116+D120+D133</f>
        <v>9481454000</v>
      </c>
    </row>
    <row r="146" spans="1:4">
      <c r="A146" s="3"/>
    </row>
    <row r="147" spans="1:4">
      <c r="A147" s="3"/>
      <c r="C147" t="s">
        <v>29</v>
      </c>
    </row>
    <row r="148" spans="1:4">
      <c r="A148" s="3"/>
      <c r="C148" t="s">
        <v>30</v>
      </c>
    </row>
    <row r="149" spans="1:4">
      <c r="A149" s="3"/>
    </row>
    <row r="150" spans="1:4">
      <c r="A150" s="3"/>
    </row>
    <row r="151" spans="1:4">
      <c r="A151" s="3"/>
    </row>
  </sheetData>
  <mergeCells count="4">
    <mergeCell ref="B1:D1"/>
    <mergeCell ref="B2:D2"/>
    <mergeCell ref="A6:D6"/>
    <mergeCell ref="A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61" workbookViewId="0">
      <selection activeCell="J4" sqref="J4"/>
    </sheetView>
  </sheetViews>
  <sheetFormatPr defaultRowHeight="15.75"/>
  <cols>
    <col min="2" max="2" width="43.625" customWidth="1"/>
    <col min="3" max="3" width="17" customWidth="1"/>
  </cols>
  <sheetData>
    <row r="1" spans="1:4" ht="38.25" customHeight="1">
      <c r="A1" s="124" t="s">
        <v>288</v>
      </c>
      <c r="B1" s="125"/>
      <c r="C1" s="125"/>
      <c r="D1" s="80"/>
    </row>
    <row r="2" spans="1:4">
      <c r="A2" s="126" t="s">
        <v>294</v>
      </c>
      <c r="B2" s="126"/>
      <c r="C2" s="83"/>
      <c r="D2" s="96"/>
    </row>
    <row r="3" spans="1:4">
      <c r="A3" s="126" t="s">
        <v>281</v>
      </c>
      <c r="B3" s="126"/>
      <c r="C3" s="83"/>
      <c r="D3" s="96"/>
    </row>
    <row r="4" spans="1:4">
      <c r="A4" s="126" t="s">
        <v>302</v>
      </c>
      <c r="B4" s="126"/>
      <c r="C4" s="126"/>
      <c r="D4" s="96"/>
    </row>
    <row r="5" spans="1:4">
      <c r="A5" s="127" t="s">
        <v>295</v>
      </c>
      <c r="B5" s="127"/>
      <c r="C5" s="127"/>
      <c r="D5" s="84"/>
    </row>
    <row r="6" spans="1:4">
      <c r="A6" s="128" t="s">
        <v>289</v>
      </c>
      <c r="B6" s="128"/>
      <c r="C6" s="128"/>
      <c r="D6" s="84"/>
    </row>
    <row r="7" spans="1:4">
      <c r="A7" s="97"/>
      <c r="B7" s="96"/>
      <c r="C7" s="98" t="s">
        <v>290</v>
      </c>
      <c r="D7" s="96"/>
    </row>
    <row r="8" spans="1:4" ht="26.25">
      <c r="A8" s="99" t="s">
        <v>291</v>
      </c>
      <c r="B8" s="111" t="s">
        <v>241</v>
      </c>
      <c r="C8" s="111" t="s">
        <v>6</v>
      </c>
      <c r="D8" s="110"/>
    </row>
    <row r="9" spans="1:4">
      <c r="A9" s="99">
        <v>1</v>
      </c>
      <c r="B9" s="111">
        <v>2</v>
      </c>
      <c r="C9" s="111">
        <v>3</v>
      </c>
      <c r="D9" s="110"/>
    </row>
    <row r="10" spans="1:4" ht="27.75" customHeight="1">
      <c r="A10" s="112" t="s">
        <v>8</v>
      </c>
      <c r="B10" s="63" t="s">
        <v>292</v>
      </c>
      <c r="C10" s="102"/>
      <c r="D10" s="103"/>
    </row>
    <row r="11" spans="1:4" ht="27.75" customHeight="1">
      <c r="A11" s="112" t="s">
        <v>11</v>
      </c>
      <c r="B11" s="63" t="s">
        <v>249</v>
      </c>
      <c r="C11" s="102"/>
      <c r="D11" s="103"/>
    </row>
    <row r="12" spans="1:4" ht="27.75" customHeight="1">
      <c r="A12" s="89">
        <v>1</v>
      </c>
      <c r="B12" s="65" t="s">
        <v>13</v>
      </c>
      <c r="C12" s="104">
        <v>358</v>
      </c>
      <c r="D12" s="96"/>
    </row>
    <row r="13" spans="1:4" ht="27.75" customHeight="1">
      <c r="A13" s="89">
        <v>2</v>
      </c>
      <c r="B13" s="65" t="s">
        <v>250</v>
      </c>
      <c r="C13" s="104"/>
      <c r="D13" s="96"/>
    </row>
    <row r="14" spans="1:4" ht="27.75" customHeight="1">
      <c r="A14" s="89">
        <v>3</v>
      </c>
      <c r="B14" s="65" t="s">
        <v>251</v>
      </c>
      <c r="C14" s="104"/>
      <c r="D14" s="103"/>
    </row>
    <row r="15" spans="1:4" ht="27.75" customHeight="1">
      <c r="A15" s="89">
        <v>4</v>
      </c>
      <c r="B15" s="65" t="s">
        <v>252</v>
      </c>
      <c r="C15" s="104"/>
      <c r="D15" s="96"/>
    </row>
    <row r="16" spans="1:4" ht="27.75" customHeight="1">
      <c r="A16" s="112" t="s">
        <v>19</v>
      </c>
      <c r="B16" s="63" t="s">
        <v>253</v>
      </c>
      <c r="C16" s="105"/>
      <c r="D16" s="103"/>
    </row>
    <row r="17" spans="1:4" ht="27.75" customHeight="1">
      <c r="A17" s="89">
        <v>1</v>
      </c>
      <c r="B17" s="66" t="s">
        <v>254</v>
      </c>
      <c r="C17" s="104"/>
      <c r="D17" s="96"/>
    </row>
    <row r="18" spans="1:4" ht="27.75" customHeight="1">
      <c r="A18" s="90" t="s">
        <v>255</v>
      </c>
      <c r="B18" s="66" t="s">
        <v>256</v>
      </c>
      <c r="C18" s="104"/>
      <c r="D18" s="96"/>
    </row>
    <row r="19" spans="1:4" ht="27.75" customHeight="1">
      <c r="A19" s="89"/>
      <c r="B19" s="68" t="s">
        <v>257</v>
      </c>
      <c r="C19" s="104">
        <v>214</v>
      </c>
      <c r="D19" s="96"/>
    </row>
    <row r="20" spans="1:4" ht="27.75" customHeight="1">
      <c r="A20" s="89"/>
      <c r="B20" s="68" t="s">
        <v>258</v>
      </c>
      <c r="C20" s="104"/>
      <c r="D20" s="96"/>
    </row>
    <row r="21" spans="1:4" ht="27.75" customHeight="1">
      <c r="A21" s="89"/>
      <c r="B21" s="68" t="s">
        <v>259</v>
      </c>
      <c r="C21" s="104"/>
      <c r="D21" s="96"/>
    </row>
    <row r="22" spans="1:4" ht="27.75" customHeight="1">
      <c r="A22" s="90"/>
      <c r="B22" s="68" t="s">
        <v>260</v>
      </c>
      <c r="C22" s="104"/>
      <c r="D22" s="96"/>
    </row>
    <row r="23" spans="1:4" ht="27.75" customHeight="1">
      <c r="A23" s="90" t="s">
        <v>261</v>
      </c>
      <c r="B23" s="66" t="s">
        <v>262</v>
      </c>
      <c r="C23" s="104"/>
      <c r="D23" s="96"/>
    </row>
    <row r="24" spans="1:4" ht="27.75" customHeight="1">
      <c r="A24" s="90"/>
      <c r="B24" s="68" t="s">
        <v>257</v>
      </c>
      <c r="C24" s="104"/>
      <c r="D24" s="96"/>
    </row>
    <row r="25" spans="1:4" ht="27.75" customHeight="1">
      <c r="A25" s="90"/>
      <c r="B25" s="68" t="s">
        <v>258</v>
      </c>
      <c r="C25" s="104"/>
      <c r="D25" s="96"/>
    </row>
    <row r="26" spans="1:4" ht="27.75" customHeight="1">
      <c r="A26" s="90"/>
      <c r="B26" s="68" t="s">
        <v>259</v>
      </c>
      <c r="C26" s="104"/>
      <c r="D26" s="96"/>
    </row>
    <row r="27" spans="1:4" ht="27.75" customHeight="1">
      <c r="A27" s="90"/>
      <c r="B27" s="68" t="s">
        <v>260</v>
      </c>
      <c r="C27" s="104"/>
      <c r="D27" s="96"/>
    </row>
    <row r="28" spans="1:4" ht="27.75" customHeight="1">
      <c r="A28" s="90">
        <v>2</v>
      </c>
      <c r="B28" s="66" t="s">
        <v>263</v>
      </c>
      <c r="C28" s="104"/>
      <c r="D28" s="96"/>
    </row>
    <row r="29" spans="1:4" ht="27.75" customHeight="1">
      <c r="A29" s="89" t="s">
        <v>255</v>
      </c>
      <c r="B29" s="69" t="s">
        <v>264</v>
      </c>
      <c r="C29" s="104"/>
      <c r="D29" s="96"/>
    </row>
    <row r="30" spans="1:4" ht="27.75" customHeight="1">
      <c r="A30" s="89" t="s">
        <v>261</v>
      </c>
      <c r="B30" s="69" t="s">
        <v>265</v>
      </c>
      <c r="C30" s="104"/>
      <c r="D30" s="96"/>
    </row>
    <row r="31" spans="1:4" ht="27.75" customHeight="1">
      <c r="A31" s="90">
        <v>3</v>
      </c>
      <c r="B31" s="66" t="s">
        <v>266</v>
      </c>
      <c r="C31" s="104"/>
      <c r="D31" s="96"/>
    </row>
    <row r="32" spans="1:4" ht="27.75" customHeight="1">
      <c r="A32" s="89"/>
      <c r="B32" s="69" t="s">
        <v>267</v>
      </c>
      <c r="C32" s="104"/>
      <c r="D32" s="96"/>
    </row>
    <row r="33" spans="1:4" ht="27.75" customHeight="1">
      <c r="A33" s="89"/>
      <c r="B33" s="69" t="s">
        <v>268</v>
      </c>
      <c r="C33" s="104"/>
      <c r="D33" s="96"/>
    </row>
    <row r="34" spans="1:4" ht="27.75" customHeight="1">
      <c r="A34" s="89"/>
      <c r="B34" s="69" t="s">
        <v>269</v>
      </c>
      <c r="C34" s="104"/>
      <c r="D34" s="96"/>
    </row>
    <row r="35" spans="1:4" ht="27.75" customHeight="1">
      <c r="A35" s="112" t="s">
        <v>23</v>
      </c>
      <c r="B35" s="63" t="s">
        <v>270</v>
      </c>
      <c r="C35" s="105"/>
      <c r="D35" s="103"/>
    </row>
    <row r="36" spans="1:4" ht="27.75" customHeight="1">
      <c r="A36" s="112">
        <v>1</v>
      </c>
      <c r="B36" s="63" t="s">
        <v>263</v>
      </c>
      <c r="C36" s="105"/>
      <c r="D36" s="103"/>
    </row>
    <row r="37" spans="1:4" ht="27.75" customHeight="1">
      <c r="A37" s="89" t="s">
        <v>271</v>
      </c>
      <c r="B37" s="69" t="s">
        <v>264</v>
      </c>
      <c r="C37" s="106"/>
      <c r="D37" s="96"/>
    </row>
    <row r="38" spans="1:4" ht="27.75" customHeight="1">
      <c r="A38" s="89" t="s">
        <v>272</v>
      </c>
      <c r="B38" s="69" t="s">
        <v>265</v>
      </c>
      <c r="C38" s="106"/>
      <c r="D38" s="96"/>
    </row>
    <row r="39" spans="1:4" ht="27.75" customHeight="1">
      <c r="A39" s="91">
        <v>2</v>
      </c>
      <c r="B39" s="63" t="s">
        <v>273</v>
      </c>
      <c r="C39" s="105"/>
      <c r="D39" s="103"/>
    </row>
    <row r="40" spans="1:4" ht="27.75" customHeight="1">
      <c r="A40" s="92">
        <v>2.1</v>
      </c>
      <c r="B40" s="69" t="s">
        <v>256</v>
      </c>
      <c r="C40" s="107">
        <v>9500</v>
      </c>
      <c r="D40" s="96"/>
    </row>
    <row r="41" spans="1:4" ht="27.75" customHeight="1">
      <c r="A41" s="93">
        <v>2.2000000000000002</v>
      </c>
      <c r="B41" s="69" t="s">
        <v>274</v>
      </c>
      <c r="C41" s="104">
        <v>2</v>
      </c>
      <c r="D41" s="96"/>
    </row>
    <row r="42" spans="1:4" ht="30" customHeight="1">
      <c r="A42" s="119"/>
      <c r="B42" s="9"/>
      <c r="C42" s="120"/>
      <c r="D42" s="96"/>
    </row>
    <row r="43" spans="1:4">
      <c r="A43" s="97"/>
      <c r="C43" s="109"/>
      <c r="D43" s="109"/>
    </row>
    <row r="44" spans="1:4">
      <c r="A44" s="97"/>
      <c r="B44" s="109" t="s">
        <v>279</v>
      </c>
      <c r="C44" s="110"/>
      <c r="D44" s="110"/>
    </row>
    <row r="45" spans="1:4">
      <c r="A45" s="97"/>
      <c r="B45" s="110" t="s">
        <v>30</v>
      </c>
      <c r="C45" s="96"/>
      <c r="D45" s="96"/>
    </row>
    <row r="46" spans="1:4">
      <c r="A46" s="81"/>
      <c r="B46" s="80"/>
      <c r="C46" s="80"/>
      <c r="D46" s="80"/>
    </row>
    <row r="47" spans="1:4">
      <c r="A47" s="81"/>
      <c r="B47" s="80"/>
      <c r="C47" s="80"/>
      <c r="D47" s="80"/>
    </row>
    <row r="48" spans="1:4">
      <c r="A48" s="81"/>
      <c r="C48" s="80"/>
      <c r="D48" s="80"/>
    </row>
  </sheetData>
  <mergeCells count="6">
    <mergeCell ref="A6:C6"/>
    <mergeCell ref="A1:C1"/>
    <mergeCell ref="A2:B2"/>
    <mergeCell ref="A3:B3"/>
    <mergeCell ref="A4:C4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I14" sqref="I14"/>
    </sheetView>
  </sheetViews>
  <sheetFormatPr defaultRowHeight="15.75"/>
  <cols>
    <col min="1" max="1" width="5.875" customWidth="1"/>
    <col min="2" max="2" width="25.75" customWidth="1"/>
    <col min="3" max="3" width="11.5" customWidth="1"/>
    <col min="4" max="4" width="11.625" customWidth="1"/>
    <col min="5" max="5" width="11.75" customWidth="1"/>
    <col min="6" max="6" width="12.375" bestFit="1" customWidth="1"/>
    <col min="7" max="7" width="12.125" customWidth="1"/>
  </cols>
  <sheetData>
    <row r="1" spans="1:7">
      <c r="A1" s="124" t="s">
        <v>237</v>
      </c>
      <c r="B1" s="124"/>
      <c r="C1" s="124"/>
      <c r="D1" s="124"/>
      <c r="E1" s="124"/>
      <c r="F1" s="124"/>
      <c r="G1" s="124"/>
    </row>
    <row r="2" spans="1:7">
      <c r="A2" s="77" t="s">
        <v>280</v>
      </c>
      <c r="B2" s="77"/>
      <c r="C2" s="43"/>
      <c r="D2" s="44"/>
      <c r="E2" s="45"/>
      <c r="F2" s="45"/>
    </row>
    <row r="3" spans="1:7">
      <c r="A3" s="129" t="s">
        <v>281</v>
      </c>
      <c r="B3" s="129"/>
      <c r="C3" s="43"/>
      <c r="D3" s="44"/>
      <c r="E3" s="45"/>
      <c r="F3" s="45"/>
    </row>
    <row r="4" spans="1:7">
      <c r="A4" s="130" t="s">
        <v>282</v>
      </c>
      <c r="B4" s="130"/>
      <c r="C4" s="130"/>
      <c r="D4" s="130"/>
      <c r="E4" s="130"/>
      <c r="F4" s="130"/>
      <c r="G4" s="130"/>
    </row>
    <row r="5" spans="1:7">
      <c r="A5" s="131" t="s">
        <v>283</v>
      </c>
      <c r="B5" s="131"/>
      <c r="C5" s="131"/>
      <c r="D5" s="131"/>
      <c r="E5" s="131"/>
      <c r="F5" s="131"/>
      <c r="G5" s="131"/>
    </row>
    <row r="6" spans="1:7">
      <c r="A6" s="132" t="s">
        <v>238</v>
      </c>
      <c r="B6" s="132"/>
      <c r="C6" s="132"/>
      <c r="D6" s="132"/>
      <c r="E6" s="132"/>
      <c r="F6" s="132"/>
      <c r="G6" s="132"/>
    </row>
    <row r="7" spans="1:7">
      <c r="A7" s="132" t="s">
        <v>239</v>
      </c>
      <c r="B7" s="132"/>
      <c r="C7" s="132"/>
      <c r="D7" s="132"/>
      <c r="E7" s="132"/>
      <c r="F7" s="132"/>
      <c r="G7" s="132"/>
    </row>
    <row r="8" spans="1:7">
      <c r="A8" s="45"/>
      <c r="B8" s="45"/>
      <c r="C8" s="135" t="s">
        <v>284</v>
      </c>
      <c r="D8" s="135"/>
      <c r="E8" s="135"/>
      <c r="F8" s="135"/>
      <c r="G8" s="135"/>
    </row>
    <row r="9" spans="1:7">
      <c r="A9" s="136" t="s">
        <v>240</v>
      </c>
      <c r="B9" s="138" t="s">
        <v>241</v>
      </c>
      <c r="C9" s="136" t="s">
        <v>242</v>
      </c>
      <c r="D9" s="136" t="s">
        <v>243</v>
      </c>
      <c r="E9" s="140" t="s">
        <v>244</v>
      </c>
      <c r="F9" s="140"/>
      <c r="G9" s="140"/>
    </row>
    <row r="10" spans="1:7" ht="31.5">
      <c r="A10" s="137"/>
      <c r="B10" s="137"/>
      <c r="C10" s="139"/>
      <c r="D10" s="139"/>
      <c r="E10" s="46" t="s">
        <v>245</v>
      </c>
      <c r="F10" s="46" t="s">
        <v>246</v>
      </c>
      <c r="G10" s="46" t="s">
        <v>247</v>
      </c>
    </row>
    <row r="11" spans="1:7">
      <c r="A11" s="60" t="s">
        <v>8</v>
      </c>
      <c r="B11" s="61" t="s">
        <v>248</v>
      </c>
      <c r="C11" s="47"/>
      <c r="D11" s="47"/>
      <c r="E11" s="47"/>
      <c r="F11" s="47"/>
      <c r="G11" s="48"/>
    </row>
    <row r="12" spans="1:7">
      <c r="A12" s="62" t="s">
        <v>11</v>
      </c>
      <c r="B12" s="63" t="s">
        <v>249</v>
      </c>
      <c r="C12" s="49">
        <f>C13+C15</f>
        <v>751978000</v>
      </c>
      <c r="D12" s="49">
        <f>C12</f>
        <v>751978000</v>
      </c>
      <c r="E12" s="50"/>
      <c r="F12" s="50"/>
      <c r="G12" s="51"/>
    </row>
    <row r="13" spans="1:7">
      <c r="A13" s="64">
        <v>1</v>
      </c>
      <c r="B13" s="65" t="s">
        <v>13</v>
      </c>
      <c r="C13" s="52">
        <v>611228000</v>
      </c>
      <c r="D13" s="51">
        <f>C13</f>
        <v>611228000</v>
      </c>
      <c r="E13" s="51"/>
      <c r="F13" s="51"/>
      <c r="G13" s="51"/>
    </row>
    <row r="14" spans="1:7">
      <c r="A14" s="64">
        <v>2</v>
      </c>
      <c r="B14" s="65" t="s">
        <v>250</v>
      </c>
      <c r="C14" s="53"/>
      <c r="D14" s="51"/>
      <c r="E14" s="51"/>
      <c r="F14" s="51"/>
      <c r="G14" s="51"/>
    </row>
    <row r="15" spans="1:7">
      <c r="A15" s="64">
        <v>3</v>
      </c>
      <c r="B15" s="65" t="s">
        <v>251</v>
      </c>
      <c r="C15" s="54">
        <v>140750000</v>
      </c>
      <c r="D15" s="51">
        <f>C15</f>
        <v>140750000</v>
      </c>
      <c r="E15" s="51"/>
      <c r="F15" s="51"/>
      <c r="G15" s="51"/>
    </row>
    <row r="16" spans="1:7">
      <c r="A16" s="64">
        <v>4</v>
      </c>
      <c r="B16" s="65" t="s">
        <v>252</v>
      </c>
      <c r="C16" s="53"/>
      <c r="D16" s="51"/>
      <c r="E16" s="51"/>
      <c r="F16" s="51"/>
      <c r="G16" s="51"/>
    </row>
    <row r="17" spans="1:7">
      <c r="A17" s="62" t="s">
        <v>19</v>
      </c>
      <c r="B17" s="63" t="s">
        <v>253</v>
      </c>
      <c r="C17" s="55">
        <f>C20+C22</f>
        <v>759281500</v>
      </c>
      <c r="D17" s="55">
        <f t="shared" ref="D17:G17" si="0">D20+D22</f>
        <v>759281500</v>
      </c>
      <c r="E17" s="55">
        <f t="shared" si="0"/>
        <v>129860392</v>
      </c>
      <c r="F17" s="55">
        <f t="shared" si="0"/>
        <v>173467000</v>
      </c>
      <c r="G17" s="55">
        <f t="shared" si="0"/>
        <v>359084700</v>
      </c>
    </row>
    <row r="18" spans="1:7">
      <c r="A18" s="64">
        <v>1</v>
      </c>
      <c r="B18" s="66" t="s">
        <v>254</v>
      </c>
      <c r="C18" s="53"/>
      <c r="D18" s="51"/>
      <c r="E18" s="51"/>
      <c r="F18" s="51"/>
      <c r="G18" s="51"/>
    </row>
    <row r="19" spans="1:7">
      <c r="A19" s="67" t="s">
        <v>255</v>
      </c>
      <c r="B19" s="66" t="s">
        <v>256</v>
      </c>
      <c r="C19" s="53"/>
      <c r="D19" s="51"/>
      <c r="E19" s="51"/>
      <c r="F19" s="51"/>
      <c r="G19" s="51"/>
    </row>
    <row r="20" spans="1:7">
      <c r="A20" s="64"/>
      <c r="B20" s="68" t="s">
        <v>257</v>
      </c>
      <c r="C20" s="53">
        <v>601613500</v>
      </c>
      <c r="D20" s="51">
        <f>C20</f>
        <v>601613500</v>
      </c>
      <c r="E20" s="51">
        <v>122780392</v>
      </c>
      <c r="F20" s="56">
        <v>143629000</v>
      </c>
      <c r="G20" s="51">
        <v>262682700</v>
      </c>
    </row>
    <row r="21" spans="1:7">
      <c r="A21" s="64"/>
      <c r="B21" s="68" t="s">
        <v>258</v>
      </c>
      <c r="C21" s="54"/>
      <c r="D21" s="51"/>
      <c r="E21" s="51"/>
      <c r="F21" s="51"/>
      <c r="G21" s="51"/>
    </row>
    <row r="22" spans="1:7">
      <c r="A22" s="64"/>
      <c r="B22" s="68" t="s">
        <v>259</v>
      </c>
      <c r="C22" s="52">
        <v>157668000</v>
      </c>
      <c r="D22" s="51">
        <f>C22</f>
        <v>157668000</v>
      </c>
      <c r="E22" s="51">
        <v>7080000</v>
      </c>
      <c r="F22" s="51">
        <v>29838000</v>
      </c>
      <c r="G22" s="57">
        <v>96402000</v>
      </c>
    </row>
    <row r="23" spans="1:7">
      <c r="A23" s="67"/>
      <c r="B23" s="68" t="s">
        <v>260</v>
      </c>
      <c r="C23" s="52"/>
      <c r="D23" s="51"/>
      <c r="E23" s="51"/>
      <c r="F23" s="51"/>
      <c r="G23" s="57"/>
    </row>
    <row r="24" spans="1:7" ht="26.25">
      <c r="A24" s="67" t="s">
        <v>261</v>
      </c>
      <c r="B24" s="66" t="s">
        <v>262</v>
      </c>
      <c r="C24" s="52"/>
      <c r="D24" s="51"/>
      <c r="E24" s="51"/>
      <c r="F24" s="51"/>
      <c r="G24" s="57"/>
    </row>
    <row r="25" spans="1:7">
      <c r="A25" s="67"/>
      <c r="B25" s="68" t="s">
        <v>257</v>
      </c>
      <c r="C25" s="53"/>
      <c r="D25" s="51"/>
      <c r="E25" s="51"/>
      <c r="F25" s="51"/>
      <c r="G25" s="51"/>
    </row>
    <row r="26" spans="1:7">
      <c r="A26" s="67"/>
      <c r="B26" s="68" t="s">
        <v>258</v>
      </c>
      <c r="C26" s="53"/>
      <c r="D26" s="51"/>
      <c r="E26" s="51"/>
      <c r="F26" s="51"/>
      <c r="G26" s="51"/>
    </row>
    <row r="27" spans="1:7">
      <c r="A27" s="67"/>
      <c r="B27" s="68" t="s">
        <v>259</v>
      </c>
      <c r="C27" s="52"/>
      <c r="D27" s="51"/>
      <c r="E27" s="51"/>
      <c r="F27" s="51"/>
      <c r="G27" s="51"/>
    </row>
    <row r="28" spans="1:7">
      <c r="A28" s="67"/>
      <c r="B28" s="68" t="s">
        <v>260</v>
      </c>
      <c r="C28" s="53"/>
      <c r="D28" s="51"/>
      <c r="E28" s="51"/>
      <c r="F28" s="51"/>
      <c r="G28" s="51"/>
    </row>
    <row r="29" spans="1:7">
      <c r="A29" s="67">
        <v>2</v>
      </c>
      <c r="B29" s="66" t="s">
        <v>263</v>
      </c>
      <c r="C29" s="54"/>
      <c r="D29" s="51"/>
      <c r="E29" s="51"/>
      <c r="F29" s="51"/>
      <c r="G29" s="51"/>
    </row>
    <row r="30" spans="1:7">
      <c r="A30" s="64" t="s">
        <v>255</v>
      </c>
      <c r="B30" s="69" t="s">
        <v>264</v>
      </c>
      <c r="C30" s="53"/>
      <c r="D30" s="51"/>
      <c r="E30" s="51"/>
      <c r="F30" s="51"/>
      <c r="G30" s="51"/>
    </row>
    <row r="31" spans="1:7" ht="26.25">
      <c r="A31" s="64" t="s">
        <v>261</v>
      </c>
      <c r="B31" s="69" t="s">
        <v>265</v>
      </c>
      <c r="C31" s="54"/>
      <c r="D31" s="51"/>
      <c r="E31" s="51"/>
      <c r="F31" s="51"/>
      <c r="G31" s="51"/>
    </row>
    <row r="32" spans="1:7">
      <c r="A32" s="67">
        <v>3</v>
      </c>
      <c r="B32" s="66" t="s">
        <v>266</v>
      </c>
      <c r="C32" s="52"/>
      <c r="D32" s="51"/>
      <c r="E32" s="51"/>
      <c r="F32" s="51"/>
      <c r="G32" s="57"/>
    </row>
    <row r="33" spans="1:7">
      <c r="A33" s="64"/>
      <c r="B33" s="69" t="s">
        <v>267</v>
      </c>
      <c r="C33" s="52"/>
      <c r="D33" s="51"/>
      <c r="E33" s="51"/>
      <c r="F33" s="51"/>
      <c r="G33" s="57"/>
    </row>
    <row r="34" spans="1:7">
      <c r="A34" s="64"/>
      <c r="B34" s="69" t="s">
        <v>268</v>
      </c>
      <c r="C34" s="52"/>
      <c r="D34" s="51"/>
      <c r="E34" s="51"/>
      <c r="F34" s="51"/>
      <c r="G34" s="57"/>
    </row>
    <row r="35" spans="1:7">
      <c r="A35" s="64"/>
      <c r="B35" s="69" t="s">
        <v>269</v>
      </c>
      <c r="C35" s="53"/>
      <c r="D35" s="51"/>
      <c r="E35" s="51"/>
      <c r="F35" s="51"/>
      <c r="G35" s="51"/>
    </row>
    <row r="36" spans="1:7">
      <c r="A36" s="62" t="s">
        <v>23</v>
      </c>
      <c r="B36" s="63" t="s">
        <v>270</v>
      </c>
      <c r="C36" s="50"/>
      <c r="D36" s="51"/>
      <c r="E36" s="51"/>
      <c r="F36" s="51"/>
      <c r="G36" s="51"/>
    </row>
    <row r="37" spans="1:7">
      <c r="A37" s="62">
        <v>1</v>
      </c>
      <c r="B37" s="63" t="s">
        <v>263</v>
      </c>
      <c r="C37" s="53"/>
      <c r="D37" s="51"/>
      <c r="E37" s="51"/>
      <c r="F37" s="51"/>
      <c r="G37" s="51"/>
    </row>
    <row r="38" spans="1:7">
      <c r="A38" s="64" t="s">
        <v>271</v>
      </c>
      <c r="B38" s="69" t="s">
        <v>264</v>
      </c>
      <c r="C38" s="52"/>
      <c r="D38" s="51"/>
      <c r="E38" s="51"/>
      <c r="F38" s="51"/>
      <c r="G38" s="51"/>
    </row>
    <row r="39" spans="1:7" ht="26.25">
      <c r="A39" s="64" t="s">
        <v>272</v>
      </c>
      <c r="B39" s="69" t="s">
        <v>265</v>
      </c>
      <c r="C39" s="52"/>
      <c r="D39" s="51"/>
      <c r="E39" s="51"/>
      <c r="F39" s="51"/>
      <c r="G39" s="51"/>
    </row>
    <row r="40" spans="1:7" ht="26.25">
      <c r="A40" s="70">
        <v>2</v>
      </c>
      <c r="B40" s="63" t="s">
        <v>273</v>
      </c>
      <c r="C40" s="58">
        <f>C41+C42</f>
        <v>9918426000</v>
      </c>
      <c r="D40" s="58">
        <f t="shared" ref="D40:G40" si="1">D41+D42</f>
        <v>9918426000</v>
      </c>
      <c r="E40" s="58">
        <f t="shared" si="1"/>
        <v>9022399019</v>
      </c>
      <c r="F40" s="52">
        <f t="shared" si="1"/>
        <v>0</v>
      </c>
      <c r="G40" s="52">
        <f t="shared" si="1"/>
        <v>0</v>
      </c>
    </row>
    <row r="41" spans="1:7">
      <c r="A41" s="71">
        <v>2.1</v>
      </c>
      <c r="B41" s="69" t="s">
        <v>256</v>
      </c>
      <c r="C41" s="59">
        <v>9818764000</v>
      </c>
      <c r="D41" s="56">
        <f>C41</f>
        <v>9818764000</v>
      </c>
      <c r="E41" s="56">
        <v>8987939019</v>
      </c>
      <c r="F41" s="37"/>
      <c r="G41" s="56"/>
    </row>
    <row r="42" spans="1:7" ht="26.25">
      <c r="A42" s="72">
        <v>2.2000000000000002</v>
      </c>
      <c r="B42" s="69" t="s">
        <v>274</v>
      </c>
      <c r="C42" s="59">
        <v>99662000</v>
      </c>
      <c r="D42" s="56">
        <f>C42</f>
        <v>99662000</v>
      </c>
      <c r="E42" s="56">
        <v>34460000</v>
      </c>
      <c r="F42" s="56"/>
      <c r="G42" s="56"/>
    </row>
    <row r="43" spans="1:7">
      <c r="A43" s="67">
        <v>3</v>
      </c>
      <c r="B43" s="73" t="s">
        <v>275</v>
      </c>
      <c r="C43" s="54"/>
      <c r="D43" s="51"/>
      <c r="E43" s="51"/>
      <c r="F43" s="51"/>
      <c r="G43" s="51"/>
    </row>
    <row r="44" spans="1:7">
      <c r="A44" s="64">
        <v>3.1</v>
      </c>
      <c r="B44" s="74" t="s">
        <v>276</v>
      </c>
      <c r="C44" s="52"/>
      <c r="D44" s="51"/>
      <c r="E44" s="51"/>
      <c r="F44" s="51"/>
      <c r="G44" s="57"/>
    </row>
    <row r="45" spans="1:7" ht="25.5">
      <c r="A45" s="64"/>
      <c r="B45" s="75" t="s">
        <v>277</v>
      </c>
      <c r="C45" s="52"/>
      <c r="D45" s="51"/>
      <c r="E45" s="51"/>
      <c r="F45" s="51"/>
      <c r="G45" s="57"/>
    </row>
    <row r="46" spans="1:7">
      <c r="A46" s="64">
        <v>3.2</v>
      </c>
      <c r="B46" s="76" t="s">
        <v>275</v>
      </c>
      <c r="C46" s="54"/>
      <c r="D46" s="51"/>
      <c r="E46" s="51"/>
      <c r="F46" s="51"/>
      <c r="G46" s="51"/>
    </row>
    <row r="47" spans="1:7" ht="25.5">
      <c r="A47" s="64"/>
      <c r="B47" s="75" t="s">
        <v>278</v>
      </c>
      <c r="C47" s="54"/>
      <c r="D47" s="51"/>
      <c r="E47" s="51"/>
      <c r="F47" s="51"/>
      <c r="G47" s="51"/>
    </row>
    <row r="49" spans="3:5">
      <c r="C49" s="9"/>
      <c r="D49" s="9"/>
      <c r="E49" s="9"/>
    </row>
    <row r="50" spans="3:5" ht="16.5">
      <c r="C50" s="133" t="s">
        <v>279</v>
      </c>
      <c r="D50" s="133"/>
      <c r="E50" s="133"/>
    </row>
    <row r="51" spans="3:5" ht="16.5">
      <c r="C51" s="134" t="s">
        <v>30</v>
      </c>
      <c r="D51" s="134"/>
      <c r="E51" s="134"/>
    </row>
  </sheetData>
  <mergeCells count="14">
    <mergeCell ref="C50:E50"/>
    <mergeCell ref="C51:E51"/>
    <mergeCell ref="A7:G7"/>
    <mergeCell ref="C8:G8"/>
    <mergeCell ref="A9:A10"/>
    <mergeCell ref="B9:B10"/>
    <mergeCell ref="C9:C10"/>
    <mergeCell ref="D9:D10"/>
    <mergeCell ref="E9:G9"/>
    <mergeCell ref="A1:G1"/>
    <mergeCell ref="A3:B3"/>
    <mergeCell ref="A4:G4"/>
    <mergeCell ref="A5:G5"/>
    <mergeCell ref="A6:G6"/>
  </mergeCells>
  <pageMargins left="0.3" right="0.32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opLeftCell="A39" workbookViewId="0">
      <selection activeCell="H17" sqref="H17:K40"/>
    </sheetView>
  </sheetViews>
  <sheetFormatPr defaultRowHeight="15.75"/>
  <cols>
    <col min="1" max="1" width="4.25" style="10" customWidth="1"/>
    <col min="2" max="2" width="21" customWidth="1"/>
    <col min="3" max="3" width="12.125" customWidth="1"/>
    <col min="4" max="4" width="12.25" customWidth="1"/>
    <col min="5" max="5" width="11.375" customWidth="1"/>
    <col min="6" max="6" width="9.625" customWidth="1"/>
    <col min="7" max="7" width="11.875" customWidth="1"/>
    <col min="8" max="8" width="17.875" customWidth="1"/>
    <col min="9" max="9" width="17.75" customWidth="1"/>
    <col min="10" max="10" width="16.5" customWidth="1"/>
    <col min="11" max="11" width="14" bestFit="1" customWidth="1"/>
  </cols>
  <sheetData>
    <row r="1" spans="1:9" ht="28.5" customHeight="1">
      <c r="A1" s="124" t="s">
        <v>237</v>
      </c>
      <c r="B1" s="124"/>
      <c r="C1" s="124"/>
      <c r="D1" s="124"/>
      <c r="E1" s="124"/>
      <c r="F1" s="124"/>
      <c r="G1" s="124"/>
    </row>
    <row r="2" spans="1:9">
      <c r="A2" s="126" t="s">
        <v>280</v>
      </c>
      <c r="B2" s="126"/>
      <c r="C2" s="126"/>
      <c r="D2" s="84"/>
      <c r="E2" s="85"/>
      <c r="F2" s="85"/>
      <c r="G2" s="37"/>
    </row>
    <row r="3" spans="1:9">
      <c r="A3" s="126" t="s">
        <v>281</v>
      </c>
      <c r="B3" s="126"/>
      <c r="C3" s="126"/>
      <c r="D3" s="84"/>
      <c r="E3" s="85"/>
      <c r="F3" s="85"/>
      <c r="G3" s="37"/>
    </row>
    <row r="4" spans="1:9">
      <c r="A4" s="126" t="s">
        <v>285</v>
      </c>
      <c r="B4" s="126"/>
      <c r="C4" s="126"/>
      <c r="D4" s="126"/>
      <c r="E4" s="126"/>
      <c r="F4" s="126"/>
      <c r="G4" s="126"/>
      <c r="I4" s="122"/>
    </row>
    <row r="5" spans="1:9">
      <c r="A5" s="127" t="s">
        <v>296</v>
      </c>
      <c r="B5" s="127"/>
      <c r="C5" s="127"/>
      <c r="D5" s="127"/>
      <c r="E5" s="127"/>
      <c r="F5" s="127"/>
      <c r="G5" s="127"/>
      <c r="I5" s="122"/>
    </row>
    <row r="6" spans="1:9">
      <c r="A6" s="128" t="s">
        <v>238</v>
      </c>
      <c r="B6" s="128"/>
      <c r="C6" s="128"/>
      <c r="D6" s="128"/>
      <c r="E6" s="128"/>
      <c r="F6" s="128"/>
      <c r="G6" s="128"/>
    </row>
    <row r="7" spans="1:9">
      <c r="A7" s="128" t="s">
        <v>239</v>
      </c>
      <c r="B7" s="128"/>
      <c r="C7" s="128"/>
      <c r="D7" s="128"/>
      <c r="E7" s="128"/>
      <c r="F7" s="128"/>
      <c r="G7" s="128"/>
    </row>
    <row r="8" spans="1:9">
      <c r="A8" s="108"/>
      <c r="B8" s="85"/>
      <c r="C8" s="143" t="s">
        <v>284</v>
      </c>
      <c r="D8" s="143"/>
      <c r="E8" s="143"/>
      <c r="F8" s="143"/>
      <c r="G8" s="143"/>
    </row>
    <row r="9" spans="1:9" ht="15.75" customHeight="1">
      <c r="A9" s="144" t="s">
        <v>240</v>
      </c>
      <c r="B9" s="146" t="s">
        <v>241</v>
      </c>
      <c r="C9" s="144" t="s">
        <v>242</v>
      </c>
      <c r="D9" s="144" t="s">
        <v>243</v>
      </c>
      <c r="E9" s="148" t="s">
        <v>244</v>
      </c>
      <c r="F9" s="148"/>
      <c r="G9" s="148"/>
    </row>
    <row r="10" spans="1:9" ht="25.5">
      <c r="A10" s="145"/>
      <c r="B10" s="145"/>
      <c r="C10" s="147"/>
      <c r="D10" s="147"/>
      <c r="E10" s="86" t="s">
        <v>245</v>
      </c>
      <c r="F10" s="86" t="s">
        <v>246</v>
      </c>
      <c r="G10" s="86" t="s">
        <v>247</v>
      </c>
    </row>
    <row r="11" spans="1:9">
      <c r="A11" s="60" t="s">
        <v>8</v>
      </c>
      <c r="B11" s="61" t="s">
        <v>248</v>
      </c>
      <c r="C11" s="47"/>
      <c r="D11" s="47"/>
      <c r="E11" s="47"/>
      <c r="F11" s="47"/>
      <c r="G11" s="48"/>
    </row>
    <row r="12" spans="1:9">
      <c r="A12" s="112" t="s">
        <v>11</v>
      </c>
      <c r="B12" s="63" t="s">
        <v>249</v>
      </c>
      <c r="C12" s="49">
        <f>SUM(C13:C16)</f>
        <v>1782664286</v>
      </c>
      <c r="D12" s="49">
        <f>SUM(D13:D16)</f>
        <v>1782664286</v>
      </c>
      <c r="E12" s="50"/>
      <c r="F12" s="50"/>
      <c r="G12" s="51"/>
      <c r="H12" s="16"/>
    </row>
    <row r="13" spans="1:9">
      <c r="A13" s="89">
        <v>1</v>
      </c>
      <c r="B13" s="65" t="s">
        <v>13</v>
      </c>
      <c r="C13" s="78">
        <f>D13</f>
        <v>679039000</v>
      </c>
      <c r="D13" s="56">
        <v>679039000</v>
      </c>
      <c r="E13" s="56"/>
      <c r="F13" s="56"/>
      <c r="G13" s="56"/>
      <c r="H13" s="16"/>
    </row>
    <row r="14" spans="1:9">
      <c r="A14" s="89">
        <v>2</v>
      </c>
      <c r="B14" s="65" t="s">
        <v>250</v>
      </c>
      <c r="C14" s="78">
        <f t="shared" ref="C14:C16" si="0">D14</f>
        <v>798803500</v>
      </c>
      <c r="D14" s="56">
        <v>798803500</v>
      </c>
      <c r="E14" s="56"/>
      <c r="F14" s="56"/>
      <c r="G14" s="56"/>
      <c r="H14" s="16"/>
    </row>
    <row r="15" spans="1:9">
      <c r="A15" s="89">
        <v>3</v>
      </c>
      <c r="B15" s="65" t="s">
        <v>251</v>
      </c>
      <c r="C15" s="78">
        <f t="shared" si="0"/>
        <v>164750000</v>
      </c>
      <c r="D15" s="56">
        <v>164750000</v>
      </c>
      <c r="E15" s="56"/>
      <c r="F15" s="56"/>
      <c r="G15" s="56"/>
      <c r="H15" s="16"/>
      <c r="I15" s="17"/>
    </row>
    <row r="16" spans="1:9">
      <c r="A16" s="89">
        <v>4</v>
      </c>
      <c r="B16" s="65" t="s">
        <v>252</v>
      </c>
      <c r="C16" s="78">
        <f t="shared" si="0"/>
        <v>140071786</v>
      </c>
      <c r="D16" s="56">
        <v>140071786</v>
      </c>
      <c r="E16" s="56"/>
      <c r="F16" s="56"/>
      <c r="G16" s="56"/>
      <c r="H16" s="16"/>
    </row>
    <row r="17" spans="1:11">
      <c r="A17" s="112" t="s">
        <v>19</v>
      </c>
      <c r="B17" s="63" t="s">
        <v>253</v>
      </c>
      <c r="C17" s="55">
        <f>C20+C22</f>
        <v>0</v>
      </c>
      <c r="D17" s="55">
        <f t="shared" ref="D17:F17" si="1">D20+D22</f>
        <v>0</v>
      </c>
      <c r="E17" s="55">
        <f t="shared" si="1"/>
        <v>0</v>
      </c>
      <c r="F17" s="55">
        <f t="shared" si="1"/>
        <v>0</v>
      </c>
      <c r="G17" s="55"/>
      <c r="H17" s="17"/>
      <c r="I17" s="16"/>
    </row>
    <row r="18" spans="1:11">
      <c r="A18" s="89">
        <v>1</v>
      </c>
      <c r="B18" s="66" t="s">
        <v>254</v>
      </c>
      <c r="C18" s="53"/>
      <c r="D18" s="51"/>
      <c r="E18" s="51"/>
      <c r="F18" s="51"/>
      <c r="G18" s="51"/>
    </row>
    <row r="19" spans="1:11" ht="26.25">
      <c r="A19" s="90" t="s">
        <v>255</v>
      </c>
      <c r="B19" s="66" t="s">
        <v>256</v>
      </c>
      <c r="C19" s="94">
        <f>SUM(C20:C23)</f>
        <v>0</v>
      </c>
      <c r="D19" s="95">
        <f>C19</f>
        <v>0</v>
      </c>
      <c r="E19" s="95"/>
      <c r="F19" s="95">
        <f t="shared" ref="F19" si="2">E19</f>
        <v>0</v>
      </c>
      <c r="G19" s="95">
        <f>SUM(G20:G22)</f>
        <v>0</v>
      </c>
      <c r="H19" s="16"/>
      <c r="I19" s="16"/>
      <c r="J19" s="16"/>
      <c r="K19" s="17"/>
    </row>
    <row r="20" spans="1:11">
      <c r="A20" s="89">
        <v>1</v>
      </c>
      <c r="B20" s="68" t="s">
        <v>257</v>
      </c>
      <c r="C20" s="113">
        <f>D20</f>
        <v>0</v>
      </c>
      <c r="D20" s="56">
        <f>I20+J20+K20</f>
        <v>0</v>
      </c>
      <c r="E20" s="51"/>
      <c r="F20" s="56"/>
      <c r="G20" s="51">
        <f>J20+K20</f>
        <v>0</v>
      </c>
      <c r="H20" s="17"/>
      <c r="I20" s="17"/>
      <c r="J20" s="17"/>
      <c r="K20" s="17"/>
    </row>
    <row r="21" spans="1:11">
      <c r="A21" s="89">
        <v>2</v>
      </c>
      <c r="B21" s="68" t="s">
        <v>258</v>
      </c>
      <c r="C21" s="113">
        <f t="shared" ref="C21:C22" si="3">D21</f>
        <v>0</v>
      </c>
      <c r="D21" s="56">
        <f t="shared" ref="D21:D22" si="4">I21+J21+K21</f>
        <v>0</v>
      </c>
      <c r="E21" s="51">
        <f>D14*85%</f>
        <v>678982975</v>
      </c>
      <c r="F21" s="51"/>
      <c r="G21" s="51">
        <f>J21+K21</f>
        <v>0</v>
      </c>
      <c r="H21" s="16"/>
      <c r="I21" s="17"/>
      <c r="J21" s="17"/>
      <c r="K21" s="17"/>
    </row>
    <row r="22" spans="1:11">
      <c r="A22" s="89">
        <v>3</v>
      </c>
      <c r="B22" s="68" t="s">
        <v>259</v>
      </c>
      <c r="C22" s="113">
        <f t="shared" si="3"/>
        <v>0</v>
      </c>
      <c r="D22" s="56">
        <f t="shared" si="4"/>
        <v>0</v>
      </c>
      <c r="E22" s="51"/>
      <c r="F22" s="51"/>
      <c r="G22" s="57">
        <f>J22+K22</f>
        <v>0</v>
      </c>
      <c r="H22" s="16"/>
      <c r="I22" s="16"/>
      <c r="J22" s="17"/>
      <c r="K22" s="17"/>
    </row>
    <row r="23" spans="1:11">
      <c r="A23" s="90">
        <v>4</v>
      </c>
      <c r="B23" s="68" t="s">
        <v>260</v>
      </c>
      <c r="C23" s="78"/>
      <c r="D23" s="56"/>
      <c r="E23" s="51"/>
      <c r="F23" s="51"/>
      <c r="G23" s="57"/>
      <c r="H23" s="17"/>
      <c r="I23" s="17"/>
      <c r="J23" s="17"/>
    </row>
    <row r="24" spans="1:11" ht="30" customHeight="1">
      <c r="A24" s="90" t="s">
        <v>261</v>
      </c>
      <c r="B24" s="66" t="s">
        <v>262</v>
      </c>
      <c r="C24" s="52"/>
      <c r="D24" s="51"/>
      <c r="E24" s="51"/>
      <c r="F24" s="51"/>
      <c r="G24" s="57"/>
      <c r="J24" s="16"/>
    </row>
    <row r="25" spans="1:11">
      <c r="A25" s="114">
        <v>1</v>
      </c>
      <c r="B25" s="68" t="s">
        <v>257</v>
      </c>
      <c r="C25" s="53"/>
      <c r="D25" s="51"/>
      <c r="E25" s="51"/>
      <c r="F25" s="51"/>
      <c r="G25" s="51"/>
      <c r="J25" s="17"/>
    </row>
    <row r="26" spans="1:11">
      <c r="A26" s="114">
        <v>2</v>
      </c>
      <c r="B26" s="68" t="s">
        <v>258</v>
      </c>
      <c r="C26" s="53"/>
      <c r="D26" s="51"/>
      <c r="E26" s="51"/>
      <c r="F26" s="51"/>
      <c r="G26" s="51"/>
    </row>
    <row r="27" spans="1:11">
      <c r="A27" s="114">
        <v>3</v>
      </c>
      <c r="B27" s="68" t="s">
        <v>259</v>
      </c>
      <c r="C27" s="52"/>
      <c r="D27" s="51"/>
      <c r="E27" s="51"/>
      <c r="F27" s="51"/>
      <c r="G27" s="51"/>
    </row>
    <row r="28" spans="1:11">
      <c r="A28" s="114">
        <v>4</v>
      </c>
      <c r="B28" s="68" t="s">
        <v>260</v>
      </c>
      <c r="C28" s="53"/>
      <c r="D28" s="51"/>
      <c r="E28" s="51"/>
      <c r="F28" s="51"/>
      <c r="G28" s="51"/>
    </row>
    <row r="29" spans="1:11">
      <c r="A29" s="90">
        <v>2</v>
      </c>
      <c r="B29" s="66" t="s">
        <v>263</v>
      </c>
      <c r="C29" s="54"/>
      <c r="D29" s="51"/>
      <c r="E29" s="51"/>
      <c r="F29" s="51"/>
      <c r="G29" s="51"/>
    </row>
    <row r="30" spans="1:11" ht="26.25">
      <c r="A30" s="89" t="s">
        <v>255</v>
      </c>
      <c r="B30" s="69" t="s">
        <v>264</v>
      </c>
      <c r="C30" s="53"/>
      <c r="D30" s="51"/>
      <c r="E30" s="51"/>
      <c r="F30" s="51"/>
      <c r="G30" s="51"/>
    </row>
    <row r="31" spans="1:11" ht="26.25">
      <c r="A31" s="89" t="s">
        <v>261</v>
      </c>
      <c r="B31" s="69" t="s">
        <v>265</v>
      </c>
      <c r="C31" s="54"/>
      <c r="D31" s="51"/>
      <c r="E31" s="51"/>
      <c r="F31" s="51"/>
      <c r="G31" s="51"/>
    </row>
    <row r="32" spans="1:11">
      <c r="A32" s="90">
        <v>3</v>
      </c>
      <c r="B32" s="66" t="s">
        <v>266</v>
      </c>
      <c r="C32" s="52"/>
      <c r="D32" s="51"/>
      <c r="E32" s="51"/>
      <c r="F32" s="51"/>
      <c r="G32" s="57"/>
    </row>
    <row r="33" spans="1:7">
      <c r="A33" s="89"/>
      <c r="B33" s="69" t="s">
        <v>267</v>
      </c>
      <c r="C33" s="52"/>
      <c r="D33" s="51"/>
      <c r="E33" s="51"/>
      <c r="F33" s="51"/>
      <c r="G33" s="57"/>
    </row>
    <row r="34" spans="1:7">
      <c r="A34" s="89"/>
      <c r="B34" s="69" t="s">
        <v>268</v>
      </c>
      <c r="C34" s="52"/>
      <c r="D34" s="51"/>
      <c r="E34" s="51"/>
      <c r="F34" s="51"/>
      <c r="G34" s="57"/>
    </row>
    <row r="35" spans="1:7">
      <c r="A35" s="89"/>
      <c r="B35" s="69" t="s">
        <v>269</v>
      </c>
      <c r="C35" s="53"/>
      <c r="D35" s="51"/>
      <c r="E35" s="51"/>
      <c r="F35" s="51"/>
      <c r="G35" s="51"/>
    </row>
    <row r="36" spans="1:7" ht="26.25">
      <c r="A36" s="112" t="s">
        <v>23</v>
      </c>
      <c r="B36" s="63" t="s">
        <v>270</v>
      </c>
      <c r="C36" s="50"/>
      <c r="D36" s="51"/>
      <c r="E36" s="51"/>
      <c r="F36" s="51"/>
      <c r="G36" s="51"/>
    </row>
    <row r="37" spans="1:7">
      <c r="A37" s="112">
        <v>1</v>
      </c>
      <c r="B37" s="63" t="s">
        <v>263</v>
      </c>
      <c r="C37" s="53"/>
      <c r="D37" s="51"/>
      <c r="E37" s="51"/>
      <c r="F37" s="51"/>
      <c r="G37" s="51"/>
    </row>
    <row r="38" spans="1:7" ht="26.25">
      <c r="A38" s="89" t="s">
        <v>271</v>
      </c>
      <c r="B38" s="69" t="s">
        <v>264</v>
      </c>
      <c r="C38" s="52"/>
      <c r="D38" s="51"/>
      <c r="E38" s="51"/>
      <c r="F38" s="51"/>
      <c r="G38" s="51"/>
    </row>
    <row r="39" spans="1:7" ht="26.25">
      <c r="A39" s="89" t="s">
        <v>272</v>
      </c>
      <c r="B39" s="69" t="s">
        <v>265</v>
      </c>
      <c r="C39" s="52"/>
      <c r="D39" s="51"/>
      <c r="E39" s="51"/>
      <c r="F39" s="51"/>
      <c r="G39" s="51"/>
    </row>
    <row r="40" spans="1:7" ht="26.25">
      <c r="A40" s="91">
        <v>2</v>
      </c>
      <c r="B40" s="63" t="s">
        <v>273</v>
      </c>
      <c r="C40" s="58">
        <f>SUM(C41:C43)</f>
        <v>10910904305</v>
      </c>
      <c r="D40" s="58">
        <f>C40</f>
        <v>10910904305</v>
      </c>
      <c r="E40" s="58">
        <f t="shared" ref="E40:G40" si="5">E41+E42</f>
        <v>8888793336</v>
      </c>
      <c r="F40" s="52">
        <f t="shared" si="5"/>
        <v>0</v>
      </c>
      <c r="G40" s="52">
        <f t="shared" si="5"/>
        <v>0</v>
      </c>
    </row>
    <row r="41" spans="1:7" ht="26.25">
      <c r="A41" s="92">
        <v>2.1</v>
      </c>
      <c r="B41" s="69" t="s">
        <v>256</v>
      </c>
      <c r="C41" s="59">
        <v>9989663472</v>
      </c>
      <c r="D41" s="78">
        <f t="shared" ref="D41:D42" si="6">C41</f>
        <v>9989663472</v>
      </c>
      <c r="E41" s="56">
        <v>8888793336</v>
      </c>
      <c r="F41" s="79"/>
      <c r="G41" s="56"/>
    </row>
    <row r="42" spans="1:7" ht="26.25">
      <c r="A42" s="93">
        <v>2.2000000000000002</v>
      </c>
      <c r="B42" s="69" t="s">
        <v>274</v>
      </c>
      <c r="C42" s="59">
        <v>30736000</v>
      </c>
      <c r="D42" s="78">
        <f t="shared" si="6"/>
        <v>30736000</v>
      </c>
      <c r="E42" s="56"/>
      <c r="F42" s="56"/>
      <c r="G42" s="56"/>
    </row>
    <row r="43" spans="1:7" ht="23.25" customHeight="1">
      <c r="A43" s="93">
        <v>1.3</v>
      </c>
      <c r="B43" s="69" t="s">
        <v>287</v>
      </c>
      <c r="C43" s="59">
        <v>890504833</v>
      </c>
      <c r="D43" s="78">
        <v>890504833</v>
      </c>
      <c r="E43" s="56">
        <v>890504833</v>
      </c>
      <c r="F43" s="56"/>
      <c r="G43" s="56"/>
    </row>
    <row r="44" spans="1:7">
      <c r="A44" s="115">
        <v>5</v>
      </c>
      <c r="B44" s="40" t="s">
        <v>297</v>
      </c>
      <c r="C44" s="29">
        <f>C45+C46</f>
        <v>2500000</v>
      </c>
      <c r="D44" s="29">
        <f t="shared" ref="D44:E44" si="7">D45+D46</f>
        <v>2500000</v>
      </c>
      <c r="E44" s="29">
        <f t="shared" si="7"/>
        <v>0</v>
      </c>
      <c r="F44" s="57"/>
      <c r="G44" s="57"/>
    </row>
    <row r="45" spans="1:7" ht="26.25">
      <c r="A45" s="115">
        <v>5.0999999999999996</v>
      </c>
      <c r="B45" s="69" t="s">
        <v>256</v>
      </c>
      <c r="C45" s="57"/>
      <c r="D45" s="57"/>
      <c r="E45" s="57"/>
      <c r="F45" s="57"/>
      <c r="G45" s="57"/>
    </row>
    <row r="46" spans="1:7" ht="26.25">
      <c r="A46" s="115">
        <v>5.2</v>
      </c>
      <c r="B46" s="69" t="s">
        <v>274</v>
      </c>
      <c r="C46" s="57">
        <v>2500000</v>
      </c>
      <c r="D46" s="57">
        <v>2500000</v>
      </c>
      <c r="E46" s="57"/>
      <c r="F46" s="57"/>
      <c r="G46" s="57"/>
    </row>
    <row r="47" spans="1:7">
      <c r="A47" s="87" t="s">
        <v>293</v>
      </c>
      <c r="B47" s="116" t="s">
        <v>298</v>
      </c>
      <c r="C47" s="117">
        <v>326290400</v>
      </c>
      <c r="D47" s="82"/>
      <c r="E47" s="82"/>
      <c r="F47" s="37"/>
      <c r="G47" s="37"/>
    </row>
    <row r="48" spans="1:7">
      <c r="A48" s="87" t="s">
        <v>293</v>
      </c>
      <c r="B48" s="116" t="s">
        <v>299</v>
      </c>
      <c r="C48" s="117">
        <v>325290418</v>
      </c>
      <c r="D48" s="82"/>
      <c r="E48" s="82"/>
      <c r="F48" s="37"/>
      <c r="G48" s="37"/>
    </row>
    <row r="49" spans="1:7">
      <c r="A49" s="87"/>
      <c r="B49" s="37"/>
      <c r="C49" s="141" t="s">
        <v>279</v>
      </c>
      <c r="D49" s="141"/>
      <c r="E49" s="141"/>
      <c r="F49" s="141"/>
      <c r="G49" s="141"/>
    </row>
    <row r="50" spans="1:7">
      <c r="A50" s="87"/>
      <c r="B50" s="118" t="s">
        <v>300</v>
      </c>
      <c r="C50" s="142" t="s">
        <v>30</v>
      </c>
      <c r="D50" s="142"/>
      <c r="E50" s="142"/>
      <c r="F50" s="142"/>
      <c r="G50" s="142"/>
    </row>
    <row r="51" spans="1:7">
      <c r="A51" s="87"/>
      <c r="B51" s="37"/>
      <c r="C51" s="37"/>
      <c r="D51" s="37"/>
      <c r="E51" s="37"/>
      <c r="F51" s="37"/>
      <c r="G51" s="37"/>
    </row>
    <row r="52" spans="1:7">
      <c r="A52" s="87"/>
      <c r="B52" s="37"/>
      <c r="C52" s="37"/>
      <c r="D52" s="37"/>
      <c r="E52" s="37"/>
      <c r="F52" s="37"/>
      <c r="G52" s="37"/>
    </row>
    <row r="53" spans="1:7">
      <c r="A53" s="87"/>
      <c r="B53" s="37"/>
      <c r="C53" s="37"/>
      <c r="D53" s="37"/>
      <c r="E53" s="37"/>
      <c r="F53" s="37"/>
      <c r="G53" s="37"/>
    </row>
    <row r="54" spans="1:7">
      <c r="A54" s="87"/>
      <c r="B54" s="37"/>
      <c r="C54" s="37"/>
      <c r="D54" s="37"/>
      <c r="E54" s="37"/>
      <c r="F54" s="37"/>
      <c r="G54" s="37"/>
    </row>
    <row r="55" spans="1:7">
      <c r="A55" s="87"/>
      <c r="B55" s="37"/>
      <c r="C55" s="37"/>
      <c r="D55" s="37"/>
      <c r="E55" s="37"/>
      <c r="F55" s="37"/>
      <c r="G55" s="37"/>
    </row>
  </sheetData>
  <mergeCells count="16">
    <mergeCell ref="A1:G1"/>
    <mergeCell ref="A4:G4"/>
    <mergeCell ref="A5:G5"/>
    <mergeCell ref="A6:G6"/>
    <mergeCell ref="C8:G8"/>
    <mergeCell ref="C49:G49"/>
    <mergeCell ref="C50:G50"/>
    <mergeCell ref="A7:G7"/>
    <mergeCell ref="A2:C2"/>
    <mergeCell ref="I4:I5"/>
    <mergeCell ref="A3:C3"/>
    <mergeCell ref="A9:A10"/>
    <mergeCell ref="B9:B10"/>
    <mergeCell ref="C9:C10"/>
    <mergeCell ref="D9:D10"/>
    <mergeCell ref="E9:G9"/>
  </mergeCells>
  <pageMargins left="0.36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DT-2014</vt:lpstr>
      <vt:lpstr>QT-2014</vt:lpstr>
      <vt:lpstr>DT .2015</vt:lpstr>
      <vt:lpstr>QT -2015</vt:lpstr>
      <vt:lpstr>DT-2016</vt:lpstr>
      <vt:lpstr>QT.2016</vt:lpstr>
      <vt:lpstr>DT.2017</vt:lpstr>
      <vt:lpstr>QT -2017</vt:lpstr>
      <vt:lpstr>QT2018</vt:lpstr>
      <vt:lpstr>Cong khai DT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Admin</cp:lastModifiedBy>
  <cp:lastPrinted>2019-10-04T08:59:29Z</cp:lastPrinted>
  <dcterms:created xsi:type="dcterms:W3CDTF">2019-09-30T11:27:10Z</dcterms:created>
  <dcterms:modified xsi:type="dcterms:W3CDTF">2019-11-20T08:25:01Z</dcterms:modified>
</cp:coreProperties>
</file>